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510" windowWidth="1902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<sst xmlns="http://schemas.openxmlformats.org/spreadsheetml/2006/main" count="31" uniqueCount="26">
  <si>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SPEED</t>
  </si>
  <si>
    <t>PRESSURE</t>
  </si>
  <si>
    <t>HUMIDITY</t>
  </si>
  <si>
    <t>TORQUE</t>
  </si>
  <si>
    <t>AVG. TEMPERATURE</t>
  </si>
  <si>
    <t>AVG. SPEED</t>
  </si>
  <si>
    <t>AVG. TORQUE</t>
  </si>
  <si>
    <t>POWER</t>
  </si>
  <si>
    <t xml:space="preserve">  DATA</t>
  </si>
  <si>
    <t>AREA</t>
  </si>
  <si>
    <t>CURVES</t>
  </si>
  <si>
    <t xml:space="preserve">WHOLE </t>
  </si>
  <si>
    <t>AVG. CURVE AREA</t>
  </si>
  <si>
    <t>AVG. WHOLE AREA</t>
  </si>
  <si>
    <t>AVG. WORK</t>
  </si>
  <si>
    <t>TIME</t>
  </si>
  <si>
    <t xml:space="preserve">  POWER</t>
  </si>
  <si>
    <t xml:space="preserve">  AREA</t>
  </si>
  <si>
    <t xml:space="preserve">   INSIDE</t>
  </si>
  <si>
    <t>INDICATED</t>
  </si>
  <si>
    <t>ROOM TEMPERATURE</t>
  </si>
  <si>
    <t>EXHAUST TEMPERATURE</t>
  </si>
  <si>
    <t>MECHANICAL</t>
  </si>
  <si>
    <t xml:space="preserve">  EFFICIENCY</t>
  </si>
  <si>
    <t>INDICATED POWER</t>
  </si>
  <si>
    <t>WORK (J)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</si>
</sst>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9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K5" sqref="K5"/>
    </sheetView>
  </sheetViews>
  <sheetFormatPr defaultColWidth="9.140625" defaultRowHeight="12.75"/>
  <cols>
    <col min="1" max="1" width="6.57421875" style="0" customWidth="1"/>
    <col min="2" max="2" width="7.28125" style="0" customWidth="1"/>
    <col min="3" max="3" width="13.140625" style="0" customWidth="1"/>
    <col min="4" max="4" width="10.57421875" style="0" customWidth="1"/>
    <col min="5" max="5" width="8.28125" style="0" customWidth="1"/>
    <col min="6" max="7" width="7.8515625" style="0" customWidth="1"/>
    <col min="8" max="8" width="6.00390625" style="0" customWidth="1"/>
    <col min="9" max="9" width="19.57421875" style="0" customWidth="1"/>
    <col min="10" max="10" width="18.421875" style="0" customWidth="1"/>
    <col min="11" max="11" width="10.57421875" style="0" customWidth="1"/>
    <col min="12" max="12" width="12.7109375" style="0" customWidth="1"/>
    <col min="13" max="13" width="8.8515625" style="0" customWidth="1"/>
    <col min="14" max="14" width="10.7109375" style="0" customWidth="1"/>
    <col min="15" max="15" width="16.00390625" style="0" customWidth="1"/>
    <col min="16" max="16" width="11.7109375" style="0" customWidth="1"/>
  </cols>
  <sheetData>
    <row r="1" spans="3:5" ht="15.75">
      <c r="C1" s="7" t="s">
        <v>19</v>
      </c>
      <c r="D1" s="7" t="s">
        <v>16</v>
      </c>
      <c r="E1" s="7" t="s">
        <v>8</v>
      </c>
    </row>
    <row r="2" ht="15.75">
      <c r="E2" s="7"/>
    </row>
    <row r="3" ht="15.75">
      <c r="E3" s="7"/>
    </row>
    <row r="4" spans="1:13" ht="12.75">
      <c r="A4" s="1" t="s">
        <v>0</v>
      </c>
      <c r="B4" s="9" t="s">
        <v>9</v>
      </c>
      <c r="C4" s="1" t="s">
        <v>18</v>
      </c>
      <c r="D4" s="1" t="s">
        <v>10</v>
      </c>
      <c r="E4" s="1"/>
      <c r="F4" s="1" t="s">
        <v>11</v>
      </c>
      <c r="G4" s="1" t="s">
        <v>17</v>
      </c>
      <c r="H4" s="1"/>
      <c r="I4" s="1" t="s">
        <v>12</v>
      </c>
      <c r="J4" s="1" t="s">
        <v>13</v>
      </c>
      <c r="K4" s="1" t="s">
        <v>25</v>
      </c>
      <c r="L4" s="1" t="s">
        <v>14</v>
      </c>
      <c r="M4" s="1" t="s">
        <v>15</v>
      </c>
    </row>
    <row r="5" spans="1:13" ht="15">
      <c r="A5" s="2">
        <v>1200</v>
      </c>
      <c r="B5" s="10">
        <v>43.8</v>
      </c>
      <c r="C5" s="2">
        <v>43.3</v>
      </c>
      <c r="D5" s="2">
        <v>43.2</v>
      </c>
      <c r="E5" s="2"/>
      <c r="F5" s="11">
        <v>251.9</v>
      </c>
      <c r="G5" s="2">
        <v>251.5</v>
      </c>
      <c r="H5" s="2"/>
      <c r="I5" s="2">
        <f>AVERAGE(B5:D5)</f>
        <v>43.43333333333334</v>
      </c>
      <c r="J5" s="2">
        <f>AVERAGE(F5:G5)</f>
        <v>251.7</v>
      </c>
      <c r="K5" s="2">
        <f>((22*101000*(9*10^-5))*(I5))/(J5)</f>
        <v>34.508533969010735</v>
      </c>
      <c r="L5" s="2">
        <f>AVERAGE(K5:K7)</f>
        <v>33.95885130754574</v>
      </c>
      <c r="M5" s="2">
        <f>(2*60)/(1200*1.2)</f>
        <v>0.08333333333333333</v>
      </c>
    </row>
    <row r="6" spans="1:13" ht="15">
      <c r="A6" s="2"/>
      <c r="B6" s="10"/>
      <c r="C6" s="2"/>
      <c r="D6" s="2"/>
      <c r="E6" s="2"/>
      <c r="F6" s="11"/>
      <c r="G6" s="2"/>
      <c r="H6" s="2"/>
      <c r="I6" s="2"/>
      <c r="J6" s="2"/>
      <c r="K6" s="2"/>
      <c r="L6" s="2"/>
      <c r="M6" s="2"/>
    </row>
    <row r="7" spans="1:13" ht="15">
      <c r="A7" s="2">
        <v>1200</v>
      </c>
      <c r="B7" s="10">
        <v>42.2</v>
      </c>
      <c r="C7" s="2">
        <v>42.2</v>
      </c>
      <c r="D7" s="2">
        <v>42.2</v>
      </c>
      <c r="E7" s="2"/>
      <c r="F7" s="11">
        <v>252.8</v>
      </c>
      <c r="G7" s="2">
        <v>252.4</v>
      </c>
      <c r="H7" s="2"/>
      <c r="I7" s="2">
        <f>AVERAGE(B7:D7)</f>
        <v>42.2</v>
      </c>
      <c r="J7" s="2">
        <f>AVERAGE(F7:G7)</f>
        <v>252.60000000000002</v>
      </c>
      <c r="K7" s="2">
        <f>((22*101000*(9*10^-5))*(I7))/(J7)</f>
        <v>33.40916864608076</v>
      </c>
      <c r="L7" s="2"/>
      <c r="M7" s="2"/>
    </row>
    <row r="8" spans="1:13" ht="15">
      <c r="A8" s="2"/>
      <c r="B8" s="10"/>
      <c r="C8" s="2"/>
      <c r="D8" s="2"/>
      <c r="E8" s="2"/>
      <c r="F8" s="11"/>
      <c r="G8" s="2"/>
      <c r="H8" s="2"/>
      <c r="I8" s="2"/>
      <c r="J8" s="2"/>
      <c r="K8" s="2"/>
      <c r="L8" s="2"/>
      <c r="M8" s="2"/>
    </row>
    <row r="9" spans="1:13" ht="15">
      <c r="A9" s="2"/>
      <c r="B9" s="10"/>
      <c r="C9" s="2"/>
      <c r="D9" s="2"/>
      <c r="E9" s="2"/>
      <c r="F9" s="11"/>
      <c r="G9" s="2"/>
      <c r="H9" s="2"/>
      <c r="I9" s="2"/>
      <c r="J9" s="2"/>
      <c r="K9" s="2"/>
      <c r="L9" s="2"/>
      <c r="M9" s="2"/>
    </row>
    <row r="10" spans="1:13" ht="15">
      <c r="A10" s="2">
        <v>1500</v>
      </c>
      <c r="B10" s="10">
        <v>51</v>
      </c>
      <c r="C10" s="2">
        <v>51.4</v>
      </c>
      <c r="D10" s="2">
        <v>51</v>
      </c>
      <c r="E10" s="2"/>
      <c r="F10" s="11">
        <v>252.8</v>
      </c>
      <c r="G10" s="2">
        <v>252.4</v>
      </c>
      <c r="H10" s="2"/>
      <c r="I10" s="2">
        <f>AVERAGE(B10:D10)</f>
        <v>51.13333333333333</v>
      </c>
      <c r="J10" s="2">
        <f>AVERAGE(F10:G10)</f>
        <v>252.60000000000002</v>
      </c>
      <c r="K10" s="2">
        <f>((22*101000*(9*10^-5))*(I10))/(J10)</f>
        <v>40.48156769596199</v>
      </c>
      <c r="L10" s="2">
        <f>AVERAGE(K10:K12)</f>
        <v>40.9220026845461</v>
      </c>
      <c r="M10" s="2">
        <f>(2*60)/(1500*1.2)</f>
        <v>0.06666666666666667</v>
      </c>
    </row>
    <row r="11" spans="1:13" ht="15">
      <c r="A11" s="2"/>
      <c r="B11" s="10"/>
      <c r="C11" s="2"/>
      <c r="D11" s="2"/>
      <c r="E11" s="2"/>
      <c r="F11" s="11"/>
      <c r="G11" s="2"/>
      <c r="H11" s="2"/>
      <c r="I11" s="2"/>
      <c r="J11" s="2"/>
      <c r="K11" s="2"/>
      <c r="L11" s="2"/>
      <c r="M11" s="2"/>
    </row>
    <row r="12" spans="1:13" ht="15">
      <c r="A12" s="2">
        <v>1500</v>
      </c>
      <c r="B12" s="10">
        <v>52.4</v>
      </c>
      <c r="C12" s="2">
        <v>52.2</v>
      </c>
      <c r="D12" s="2">
        <v>52.2</v>
      </c>
      <c r="E12" s="2"/>
      <c r="F12" s="11">
        <v>252.5</v>
      </c>
      <c r="G12" s="2">
        <v>252.9</v>
      </c>
      <c r="H12" s="2"/>
      <c r="I12" s="2">
        <f>AVERAGE(B12:D12)</f>
        <v>52.26666666666667</v>
      </c>
      <c r="J12" s="2">
        <f>AVERAGE(F12:G12)</f>
        <v>252.7</v>
      </c>
      <c r="K12" s="2">
        <f>((22*101000*(9*10^-5))*(I12))/(J12)</f>
        <v>41.3624376731302</v>
      </c>
      <c r="L12" s="2"/>
      <c r="M12" s="2"/>
    </row>
    <row r="13" spans="1:13" ht="15.75">
      <c r="A13" s="2"/>
      <c r="B13" s="2"/>
      <c r="C13" s="2"/>
      <c r="D13" s="2"/>
      <c r="E13" s="8"/>
      <c r="F13" s="12"/>
      <c r="G13" s="2"/>
      <c r="H13" s="2"/>
      <c r="I13" s="2"/>
      <c r="J13" s="2"/>
      <c r="K13" s="2"/>
      <c r="L13" s="2"/>
      <c r="M13" s="2"/>
    </row>
    <row r="14" spans="1:13" ht="15.75">
      <c r="A14" s="2"/>
      <c r="B14" s="2"/>
      <c r="C14" s="2"/>
      <c r="D14" s="2"/>
      <c r="E14" s="8"/>
      <c r="F14" s="12"/>
      <c r="G14" s="2"/>
      <c r="H14" s="2"/>
      <c r="I14" s="2"/>
      <c r="J14" s="2"/>
      <c r="K14" s="2"/>
      <c r="L14" s="2"/>
      <c r="M14" s="2"/>
    </row>
    <row r="15" spans="1:13" ht="15">
      <c r="A15" s="2">
        <v>1800</v>
      </c>
      <c r="B15" s="10">
        <v>47.1</v>
      </c>
      <c r="C15" s="2">
        <v>47</v>
      </c>
      <c r="D15" s="2">
        <v>47.2</v>
      </c>
      <c r="E15" s="2"/>
      <c r="F15" s="11">
        <v>251.7</v>
      </c>
      <c r="G15" s="2">
        <v>251.2</v>
      </c>
      <c r="H15" s="2"/>
      <c r="I15" s="2">
        <f>AVERAGE(B15:D15)</f>
        <v>47.1</v>
      </c>
      <c r="J15" s="2">
        <f>AVERAGE(F15:G15)</f>
        <v>251.45</v>
      </c>
      <c r="K15" s="2">
        <f>((22*101000*(9*10^-5))*(I15))/(J15)</f>
        <v>37.45896997414994</v>
      </c>
      <c r="L15" s="2">
        <f>AVERAGE(K15:K17)</f>
        <v>37.06629231191573</v>
      </c>
      <c r="M15" s="2">
        <f>(2*60)/(1800*1.2)</f>
        <v>0.05555555555555555</v>
      </c>
    </row>
    <row r="16" spans="1:13" ht="15">
      <c r="A16" s="2"/>
      <c r="B16" s="10"/>
      <c r="C16" s="2"/>
      <c r="D16" s="2"/>
      <c r="E16" s="2"/>
      <c r="F16" s="11"/>
      <c r="G16" s="2"/>
      <c r="H16" s="2"/>
      <c r="I16" s="2"/>
      <c r="J16" s="2"/>
      <c r="K16" s="2"/>
      <c r="L16" s="2"/>
      <c r="M16" s="2"/>
    </row>
    <row r="17" spans="1:13" ht="15">
      <c r="A17" s="2">
        <v>1800</v>
      </c>
      <c r="B17" s="10">
        <v>46.1</v>
      </c>
      <c r="C17" s="2">
        <v>46.1</v>
      </c>
      <c r="D17" s="2">
        <v>46</v>
      </c>
      <c r="E17" s="2"/>
      <c r="F17" s="11">
        <v>251.1</v>
      </c>
      <c r="G17" s="2">
        <v>251.3</v>
      </c>
      <c r="H17" s="2"/>
      <c r="I17" s="2">
        <f>AVERAGE(B17:D17)</f>
        <v>46.06666666666666</v>
      </c>
      <c r="J17" s="2">
        <f>AVERAGE(F17:G17)</f>
        <v>251.2</v>
      </c>
      <c r="K17" s="2">
        <f>((22*101000*(9*10^-5))*(I17))/(J17)</f>
        <v>36.67361464968153</v>
      </c>
      <c r="L17" s="2"/>
      <c r="M17" s="2"/>
    </row>
    <row r="18" spans="1:13" ht="15">
      <c r="A18" s="2"/>
      <c r="B18" s="10"/>
      <c r="C18" s="2"/>
      <c r="D18" s="2"/>
      <c r="E18" s="2"/>
      <c r="F18" s="11"/>
      <c r="G18" s="2"/>
      <c r="H18" s="2"/>
      <c r="I18" s="2"/>
      <c r="J18" s="2"/>
      <c r="K18" s="2"/>
      <c r="L18" s="2"/>
      <c r="M18" s="2"/>
    </row>
    <row r="19" spans="1:13" ht="15">
      <c r="A19" s="2"/>
      <c r="B19" s="10"/>
      <c r="C19" s="2"/>
      <c r="D19" s="2"/>
      <c r="E19" s="2"/>
      <c r="F19" s="11"/>
      <c r="G19" s="2"/>
      <c r="H19" s="2"/>
      <c r="I19" s="2"/>
      <c r="J19" s="2"/>
      <c r="K19" s="2"/>
      <c r="L19" s="2"/>
      <c r="M19" s="2"/>
    </row>
    <row r="20" spans="1:13" ht="15">
      <c r="A20" s="2">
        <v>2000</v>
      </c>
      <c r="B20" s="10">
        <v>46.3</v>
      </c>
      <c r="C20" s="2">
        <v>46.5</v>
      </c>
      <c r="D20" s="2">
        <v>46.7</v>
      </c>
      <c r="E20" s="2"/>
      <c r="F20" s="11">
        <v>250.4</v>
      </c>
      <c r="G20" s="2">
        <v>250.9</v>
      </c>
      <c r="H20" s="2"/>
      <c r="I20" s="2">
        <f>AVERAGE(B20:D20)</f>
        <v>46.5</v>
      </c>
      <c r="J20" s="2">
        <f>AVERAGE(F20:G20)</f>
        <v>250.65</v>
      </c>
      <c r="K20" s="2">
        <f>((22*101000*(9*10^-5))*(I20))/(J20)</f>
        <v>37.09982046678636</v>
      </c>
      <c r="L20" s="2">
        <f>AVERAGE(K20:K22)</f>
        <v>38.00900222861421</v>
      </c>
      <c r="M20" s="2">
        <f>(2*60)/(2000*1.2)</f>
        <v>0.05</v>
      </c>
    </row>
    <row r="21" spans="1:13" ht="15">
      <c r="A21" s="2"/>
      <c r="B21" s="10"/>
      <c r="C21" s="2"/>
      <c r="D21" s="2"/>
      <c r="E21" s="2"/>
      <c r="F21" s="11"/>
      <c r="G21" s="2"/>
      <c r="H21" s="2"/>
      <c r="I21" s="2"/>
      <c r="J21" s="2"/>
      <c r="K21" s="2"/>
      <c r="L21" s="2"/>
      <c r="M21" s="2"/>
    </row>
    <row r="22" spans="1:13" ht="15">
      <c r="A22" s="2">
        <v>2000</v>
      </c>
      <c r="B22" s="10">
        <v>48.9</v>
      </c>
      <c r="C22" s="2">
        <v>48.9</v>
      </c>
      <c r="D22" s="2">
        <v>48.8</v>
      </c>
      <c r="E22" s="2"/>
      <c r="F22" s="11">
        <v>251.2</v>
      </c>
      <c r="G22" s="2">
        <v>251</v>
      </c>
      <c r="H22" s="2"/>
      <c r="I22" s="2">
        <f>AVERAGE(B22:D22)</f>
        <v>48.86666666666667</v>
      </c>
      <c r="J22" s="2">
        <f>AVERAGE(F22:G22)</f>
        <v>251.1</v>
      </c>
      <c r="K22" s="2">
        <f>((22*101000*(9*10^-5))*(I22))/(J22)</f>
        <v>38.91818399044206</v>
      </c>
      <c r="L22" s="2"/>
      <c r="M22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E7" sqref="E7"/>
    </sheetView>
  </sheetViews>
  <sheetFormatPr defaultColWidth="9.140625" defaultRowHeight="12.75"/>
  <cols>
    <col min="1" max="1" width="21.00390625" style="0" customWidth="1"/>
    <col min="2" max="2" width="9.57421875" style="0" customWidth="1"/>
    <col min="3" max="3" width="10.7109375" style="0" customWidth="1"/>
    <col min="4" max="4" width="7.28125" style="0" customWidth="1"/>
    <col min="5" max="5" width="9.8515625" style="7" customWidth="1"/>
    <col min="6" max="6" width="23.421875" style="0" customWidth="1"/>
    <col min="7" max="7" width="4.8515625" style="0" customWidth="1"/>
    <col min="8" max="8" width="11.8515625" style="0" customWidth="1"/>
    <col min="9" max="9" width="13.7109375" style="0" customWidth="1"/>
    <col min="10" max="10" width="19.7109375" style="0" customWidth="1"/>
    <col min="11" max="11" width="11.7109375" style="0" customWidth="1"/>
    <col min="12" max="12" width="11.57421875" style="0" customWidth="1"/>
    <col min="13" max="13" width="9.28125" style="0" customWidth="1"/>
  </cols>
  <sheetData>
    <row r="1" spans="5:6" ht="15.75">
      <c r="E1" s="7" t="s">
        <v>7</v>
      </c>
      <c r="F1" s="7" t="s">
        <v>8</v>
      </c>
    </row>
    <row r="2" ht="12.75">
      <c r="E2"/>
    </row>
    <row r="3" spans="1:10" ht="12.75">
      <c r="A3" s="1" t="s">
        <v>20</v>
      </c>
      <c r="B3" s="1" t="s">
        <v>2</v>
      </c>
      <c r="C3" s="1" t="s">
        <v>1</v>
      </c>
      <c r="D3" s="1" t="s">
        <v>0</v>
      </c>
      <c r="E3" s="1" t="s">
        <v>3</v>
      </c>
      <c r="F3" s="1" t="s">
        <v>21</v>
      </c>
      <c r="G3" s="1"/>
      <c r="H3" s="1" t="s">
        <v>5</v>
      </c>
      <c r="I3" s="1" t="s">
        <v>6</v>
      </c>
      <c r="J3" s="1" t="s">
        <v>4</v>
      </c>
    </row>
    <row r="4" spans="1:10" ht="12.75">
      <c r="A4" s="2">
        <v>24.5</v>
      </c>
      <c r="B4" s="3">
        <v>0.44</v>
      </c>
      <c r="C4" s="2">
        <v>991</v>
      </c>
      <c r="D4" s="2">
        <v>1201</v>
      </c>
      <c r="E4" s="2">
        <v>3</v>
      </c>
      <c r="F4" s="2">
        <v>279</v>
      </c>
      <c r="G4" s="2"/>
      <c r="H4" s="2">
        <f>AVERAGE(D4:D8)</f>
        <v>1198</v>
      </c>
      <c r="I4" s="2">
        <f>AVERAGE(E4:E8)</f>
        <v>0.6</v>
      </c>
      <c r="J4" s="2">
        <f>AVERAGE(F4:F8)</f>
        <v>284.4</v>
      </c>
    </row>
    <row r="5" spans="1:10" ht="12.75">
      <c r="A5" s="2"/>
      <c r="B5" s="2"/>
      <c r="C5" s="2"/>
      <c r="D5" s="2">
        <v>1202</v>
      </c>
      <c r="E5" s="2">
        <v>3</v>
      </c>
      <c r="F5" s="2">
        <v>283</v>
      </c>
      <c r="G5" s="2"/>
      <c r="H5" s="2"/>
      <c r="I5" s="2"/>
      <c r="J5" s="2"/>
    </row>
    <row r="6" spans="1:10" ht="12.75">
      <c r="A6" s="2"/>
      <c r="B6" s="2"/>
      <c r="C6" s="2"/>
      <c r="D6" s="2">
        <v>1192</v>
      </c>
      <c r="E6" s="2">
        <v>3</v>
      </c>
      <c r="F6" s="2">
        <v>285</v>
      </c>
      <c r="G6" s="2"/>
      <c r="H6" s="2"/>
      <c r="I6" s="2"/>
      <c r="J6" s="2"/>
    </row>
    <row r="7" spans="1:10" ht="12.75">
      <c r="A7" s="2"/>
      <c r="B7" s="2"/>
      <c r="C7" s="2"/>
      <c r="D7" s="2">
        <v>1197</v>
      </c>
      <c r="E7" s="2">
        <v>-3</v>
      </c>
      <c r="F7" s="2">
        <v>286</v>
      </c>
      <c r="G7" s="2"/>
      <c r="H7" s="2"/>
      <c r="I7" s="2"/>
      <c r="J7" s="2"/>
    </row>
    <row r="8" spans="1:10" ht="12.75">
      <c r="A8" s="2"/>
      <c r="B8" s="2"/>
      <c r="C8" s="2"/>
      <c r="D8" s="2">
        <v>1198</v>
      </c>
      <c r="E8" s="2">
        <v>-3</v>
      </c>
      <c r="F8" s="2">
        <v>289</v>
      </c>
      <c r="G8" s="2"/>
      <c r="H8" s="2"/>
      <c r="I8" s="2"/>
      <c r="J8" s="2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>
        <v>25</v>
      </c>
      <c r="B10" s="3">
        <v>0.43</v>
      </c>
      <c r="C10" s="2">
        <v>991</v>
      </c>
      <c r="D10" s="2">
        <v>1202</v>
      </c>
      <c r="E10" s="2">
        <v>-3.1</v>
      </c>
      <c r="F10" s="2">
        <v>272</v>
      </c>
      <c r="G10" s="2"/>
      <c r="H10" s="2">
        <f>AVERAGE(D10:D14)</f>
        <v>1200</v>
      </c>
      <c r="I10" s="2">
        <f>AVERAGE(E10:E15)</f>
        <v>-3.06</v>
      </c>
      <c r="J10" s="2">
        <f>AVERAGE(F10:F14)</f>
        <v>282.2</v>
      </c>
    </row>
    <row r="11" spans="1:10" ht="12.75">
      <c r="A11" s="2"/>
      <c r="B11" s="2"/>
      <c r="C11" s="2"/>
      <c r="D11" s="2">
        <v>1199</v>
      </c>
      <c r="E11" s="2">
        <v>-3.1</v>
      </c>
      <c r="F11" s="2">
        <v>277</v>
      </c>
      <c r="G11" s="2"/>
      <c r="H11" s="2"/>
      <c r="I11" s="2"/>
      <c r="J11" s="2"/>
    </row>
    <row r="12" spans="1:10" ht="12.75">
      <c r="A12" s="2"/>
      <c r="B12" s="2"/>
      <c r="C12" s="2"/>
      <c r="D12" s="2">
        <v>1204</v>
      </c>
      <c r="E12" s="2">
        <v>-3.1</v>
      </c>
      <c r="F12" s="2">
        <v>285</v>
      </c>
      <c r="G12" s="2"/>
      <c r="H12" s="2"/>
      <c r="I12" s="2"/>
      <c r="J12" s="2"/>
    </row>
    <row r="13" spans="1:10" ht="12.75">
      <c r="A13" s="2"/>
      <c r="B13" s="2"/>
      <c r="C13" s="2"/>
      <c r="D13" s="2">
        <v>1197</v>
      </c>
      <c r="E13" s="2">
        <v>-3</v>
      </c>
      <c r="F13" s="2">
        <v>287</v>
      </c>
      <c r="G13" s="2"/>
      <c r="H13" s="2"/>
      <c r="I13" s="2"/>
      <c r="J13" s="2"/>
    </row>
    <row r="14" spans="1:10" ht="12.75">
      <c r="A14" s="2"/>
      <c r="B14" s="2"/>
      <c r="C14" s="2"/>
      <c r="D14" s="2">
        <v>1198</v>
      </c>
      <c r="E14" s="2">
        <v>-3</v>
      </c>
      <c r="F14" s="2">
        <v>290</v>
      </c>
      <c r="G14" s="2"/>
      <c r="H14" s="2"/>
      <c r="I14" s="2"/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>
        <v>24</v>
      </c>
      <c r="B16" s="3">
        <v>0.45</v>
      </c>
      <c r="C16" s="2">
        <v>991</v>
      </c>
      <c r="D16" s="2">
        <v>1512</v>
      </c>
      <c r="E16" s="2">
        <v>-3.2</v>
      </c>
      <c r="F16" s="2">
        <v>306</v>
      </c>
      <c r="G16" s="2"/>
      <c r="H16" s="2">
        <f>AVERAGE(D16:D20)</f>
        <v>1509</v>
      </c>
      <c r="I16" s="2">
        <f>AVERAGE(E16:E20)</f>
        <v>-3.2399999999999998</v>
      </c>
      <c r="J16" s="2">
        <f>AVERAGE(F16:F20)</f>
        <v>319.2</v>
      </c>
    </row>
    <row r="17" spans="1:10" ht="12.75">
      <c r="A17" s="2"/>
      <c r="B17" s="2"/>
      <c r="C17" s="2"/>
      <c r="D17" s="2">
        <v>1519</v>
      </c>
      <c r="E17" s="2">
        <v>-3.2</v>
      </c>
      <c r="F17" s="2">
        <v>318</v>
      </c>
      <c r="G17" s="2"/>
      <c r="H17" s="2"/>
      <c r="I17" s="2"/>
      <c r="J17" s="2"/>
    </row>
    <row r="18" spans="1:10" ht="12.75">
      <c r="A18" s="2"/>
      <c r="B18" s="2"/>
      <c r="C18" s="2"/>
      <c r="D18" s="2">
        <v>1505</v>
      </c>
      <c r="E18" s="2">
        <v>-3.3</v>
      </c>
      <c r="F18" s="2">
        <v>321</v>
      </c>
      <c r="G18" s="2"/>
      <c r="H18" s="2"/>
      <c r="I18" s="2"/>
      <c r="J18" s="2"/>
    </row>
    <row r="19" spans="1:10" ht="12.75">
      <c r="A19" s="2"/>
      <c r="B19" s="2"/>
      <c r="C19" s="2"/>
      <c r="D19" s="2">
        <v>1509</v>
      </c>
      <c r="E19" s="2">
        <v>-3.3</v>
      </c>
      <c r="F19" s="2">
        <v>324</v>
      </c>
      <c r="G19" s="2"/>
      <c r="H19" s="2"/>
      <c r="I19" s="2"/>
      <c r="J19" s="2"/>
    </row>
    <row r="20" spans="1:10" ht="12.75">
      <c r="A20" s="2"/>
      <c r="B20" s="2"/>
      <c r="C20" s="2"/>
      <c r="D20" s="2">
        <v>1500</v>
      </c>
      <c r="E20" s="2">
        <v>-3.2</v>
      </c>
      <c r="F20" s="2">
        <v>327</v>
      </c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>
        <v>24.5</v>
      </c>
      <c r="B22" s="3">
        <v>0.44</v>
      </c>
      <c r="C22" s="2">
        <v>991</v>
      </c>
      <c r="D22" s="2">
        <v>1510</v>
      </c>
      <c r="E22" s="2">
        <v>-3.3</v>
      </c>
      <c r="F22" s="2">
        <v>315</v>
      </c>
      <c r="G22" s="2"/>
      <c r="H22" s="2">
        <f>AVERAGE(D22:D26)</f>
        <v>1502</v>
      </c>
      <c r="I22" s="2">
        <f>AVERAGE(E22:E26)</f>
        <v>-3.3</v>
      </c>
      <c r="J22" s="2">
        <f>AVERAGE(F22:F26)</f>
        <v>322.2</v>
      </c>
    </row>
    <row r="23" spans="1:10" ht="12.75">
      <c r="A23" s="2"/>
      <c r="B23" s="2"/>
      <c r="C23" s="2"/>
      <c r="D23" s="2">
        <v>1502</v>
      </c>
      <c r="E23" s="2">
        <v>-3.3</v>
      </c>
      <c r="F23" s="2">
        <v>319</v>
      </c>
      <c r="G23" s="2"/>
      <c r="H23" s="2"/>
      <c r="I23" s="2"/>
      <c r="J23" s="2"/>
    </row>
    <row r="24" spans="1:10" ht="12.75">
      <c r="A24" s="2"/>
      <c r="B24" s="2"/>
      <c r="C24" s="2"/>
      <c r="D24" s="2">
        <v>1501</v>
      </c>
      <c r="E24" s="2">
        <v>-3.3</v>
      </c>
      <c r="F24" s="2">
        <v>323</v>
      </c>
      <c r="G24" s="2"/>
      <c r="H24" s="2"/>
      <c r="I24" s="2"/>
      <c r="J24" s="2"/>
    </row>
    <row r="25" spans="1:10" ht="12.75">
      <c r="A25" s="2"/>
      <c r="B25" s="2"/>
      <c r="C25" s="2"/>
      <c r="D25" s="2">
        <v>1499</v>
      </c>
      <c r="E25" s="2">
        <v>-3.3</v>
      </c>
      <c r="F25" s="2">
        <v>325</v>
      </c>
      <c r="G25" s="2"/>
      <c r="H25" s="2"/>
      <c r="I25" s="2"/>
      <c r="J25" s="2"/>
    </row>
    <row r="26" spans="1:10" ht="12.75">
      <c r="A26" s="2"/>
      <c r="B26" s="2"/>
      <c r="C26" s="2"/>
      <c r="D26" s="2">
        <v>1498</v>
      </c>
      <c r="E26" s="2">
        <v>-3.3</v>
      </c>
      <c r="F26" s="2">
        <v>329</v>
      </c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4">
        <v>27.5</v>
      </c>
      <c r="B28" s="5">
        <v>0.52</v>
      </c>
      <c r="C28" s="4">
        <v>976</v>
      </c>
      <c r="D28" s="4">
        <v>1801</v>
      </c>
      <c r="E28" s="4">
        <v>-3.2</v>
      </c>
      <c r="F28" s="4">
        <v>349</v>
      </c>
      <c r="G28" s="2"/>
      <c r="H28" s="4">
        <f>AVERAGE(D28:D32)</f>
        <v>1801.6</v>
      </c>
      <c r="I28" s="4">
        <f>AVERAGE(E28:E32)</f>
        <v>-3.2</v>
      </c>
      <c r="J28" s="4">
        <f>AVERAGE(F28:F32)</f>
        <v>364</v>
      </c>
    </row>
    <row r="29" spans="1:10" ht="12.75">
      <c r="A29" s="2"/>
      <c r="B29" s="2"/>
      <c r="C29" s="2"/>
      <c r="D29" s="2">
        <v>1803</v>
      </c>
      <c r="E29" s="2">
        <v>-3.2</v>
      </c>
      <c r="F29" s="2">
        <v>360</v>
      </c>
      <c r="G29" s="2"/>
      <c r="H29" s="2"/>
      <c r="I29" s="2"/>
      <c r="J29" s="2"/>
    </row>
    <row r="30" spans="1:10" ht="12.75">
      <c r="A30" s="2"/>
      <c r="B30" s="2"/>
      <c r="C30" s="2"/>
      <c r="D30" s="2">
        <v>1800</v>
      </c>
      <c r="E30" s="2">
        <v>-3.2</v>
      </c>
      <c r="F30" s="2">
        <v>367</v>
      </c>
      <c r="G30" s="2"/>
      <c r="H30" s="2"/>
      <c r="I30" s="2"/>
      <c r="J30" s="2"/>
    </row>
    <row r="31" spans="1:10" ht="12.75">
      <c r="A31" s="2"/>
      <c r="B31" s="2"/>
      <c r="C31" s="2"/>
      <c r="D31" s="2">
        <v>1803</v>
      </c>
      <c r="E31" s="2">
        <v>-3.2</v>
      </c>
      <c r="F31" s="2">
        <v>371</v>
      </c>
      <c r="G31" s="2"/>
      <c r="H31" s="2"/>
      <c r="I31" s="2"/>
      <c r="J31" s="2"/>
    </row>
    <row r="32" spans="1:10" ht="12.75">
      <c r="A32" s="6"/>
      <c r="B32" s="6"/>
      <c r="C32" s="6"/>
      <c r="D32" s="6">
        <v>1801</v>
      </c>
      <c r="E32" s="6">
        <v>-3.2</v>
      </c>
      <c r="F32" s="6">
        <v>373</v>
      </c>
      <c r="G32" s="2"/>
      <c r="H32" s="6"/>
      <c r="I32" s="6"/>
      <c r="J32" s="6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4">
        <v>23</v>
      </c>
      <c r="B34" s="5">
        <v>0.48</v>
      </c>
      <c r="C34" s="4">
        <v>970</v>
      </c>
      <c r="D34" s="4">
        <v>1801</v>
      </c>
      <c r="E34" s="4">
        <v>-3.2</v>
      </c>
      <c r="F34" s="4">
        <v>365</v>
      </c>
      <c r="G34" s="2"/>
      <c r="H34" s="4">
        <f>AVERAGE(D34:D38)</f>
        <v>1803</v>
      </c>
      <c r="I34" s="4">
        <f>AVERAGE(E34:E38)</f>
        <v>-3.2199999999999998</v>
      </c>
      <c r="J34" s="4">
        <f>AVERAGE(F34:F38)</f>
        <v>372.2</v>
      </c>
    </row>
    <row r="35" spans="1:10" ht="12.75">
      <c r="A35" s="2"/>
      <c r="B35" s="2"/>
      <c r="C35" s="2"/>
      <c r="D35" s="2">
        <v>1799</v>
      </c>
      <c r="E35" s="2">
        <v>-3.3</v>
      </c>
      <c r="F35" s="2">
        <v>368</v>
      </c>
      <c r="G35" s="2"/>
      <c r="H35" s="2"/>
      <c r="I35" s="2"/>
      <c r="J35" s="2"/>
    </row>
    <row r="36" spans="1:10" ht="12.75">
      <c r="A36" s="2"/>
      <c r="B36" s="2"/>
      <c r="C36" s="2"/>
      <c r="D36" s="2">
        <v>1800</v>
      </c>
      <c r="E36" s="2">
        <v>-3.2</v>
      </c>
      <c r="F36" s="2">
        <v>374</v>
      </c>
      <c r="G36" s="2"/>
      <c r="H36" s="2"/>
      <c r="I36" s="2"/>
      <c r="J36" s="2"/>
    </row>
    <row r="37" spans="1:10" ht="12.75">
      <c r="A37" s="2"/>
      <c r="B37" s="2"/>
      <c r="C37" s="2"/>
      <c r="D37" s="2">
        <v>1809</v>
      </c>
      <c r="E37" s="2">
        <v>-3.2</v>
      </c>
      <c r="F37" s="2">
        <v>376</v>
      </c>
      <c r="G37" s="2"/>
      <c r="H37" s="2"/>
      <c r="I37" s="2"/>
      <c r="J37" s="2"/>
    </row>
    <row r="38" spans="1:10" ht="12.75">
      <c r="A38" s="6"/>
      <c r="B38" s="6"/>
      <c r="C38" s="6"/>
      <c r="D38" s="6">
        <v>1806</v>
      </c>
      <c r="E38" s="6">
        <v>-3.2</v>
      </c>
      <c r="F38" s="6">
        <v>378</v>
      </c>
      <c r="G38" s="2"/>
      <c r="H38" s="6"/>
      <c r="I38" s="6"/>
      <c r="J38" s="6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4">
        <v>28</v>
      </c>
      <c r="B40" s="5">
        <v>0.52</v>
      </c>
      <c r="C40" s="4">
        <v>976</v>
      </c>
      <c r="D40" s="4">
        <v>2006</v>
      </c>
      <c r="E40" s="4">
        <v>-3.1</v>
      </c>
      <c r="F40" s="4">
        <v>387</v>
      </c>
      <c r="G40" s="2"/>
      <c r="H40" s="4">
        <f>AVERAGE(D40:D44)</f>
        <v>2006.2</v>
      </c>
      <c r="I40" s="4">
        <f>AVERAGE(E40:E44)</f>
        <v>-3.08</v>
      </c>
      <c r="J40" s="4">
        <f>AVERAGE(F40:F44)</f>
        <v>393.6</v>
      </c>
    </row>
    <row r="41" spans="1:10" ht="12.75">
      <c r="A41" s="2"/>
      <c r="B41" s="2"/>
      <c r="C41" s="2"/>
      <c r="D41" s="2">
        <v>2004</v>
      </c>
      <c r="E41" s="2">
        <v>-3</v>
      </c>
      <c r="F41" s="2">
        <v>389</v>
      </c>
      <c r="G41" s="2"/>
      <c r="H41" s="2"/>
      <c r="I41" s="2"/>
      <c r="J41" s="2"/>
    </row>
    <row r="42" spans="1:10" ht="12.75">
      <c r="A42" s="2"/>
      <c r="B42" s="2"/>
      <c r="C42" s="2"/>
      <c r="D42" s="2">
        <v>2004</v>
      </c>
      <c r="E42" s="2">
        <v>-3.2</v>
      </c>
      <c r="F42" s="2">
        <v>395</v>
      </c>
      <c r="G42" s="2"/>
      <c r="H42" s="2"/>
      <c r="I42" s="2"/>
      <c r="J42" s="2"/>
    </row>
    <row r="43" spans="1:10" ht="12.75">
      <c r="A43" s="2"/>
      <c r="B43" s="2"/>
      <c r="C43" s="2"/>
      <c r="D43" s="2">
        <v>2033</v>
      </c>
      <c r="E43" s="2">
        <v>-3</v>
      </c>
      <c r="F43" s="2">
        <v>397</v>
      </c>
      <c r="G43" s="2"/>
      <c r="H43" s="2"/>
      <c r="I43" s="2"/>
      <c r="J43" s="2"/>
    </row>
    <row r="44" spans="1:10" ht="12.75">
      <c r="A44" s="6"/>
      <c r="B44" s="6"/>
      <c r="C44" s="6"/>
      <c r="D44" s="6">
        <v>1984</v>
      </c>
      <c r="E44" s="6">
        <v>-3.1</v>
      </c>
      <c r="F44" s="6">
        <v>400</v>
      </c>
      <c r="G44" s="2"/>
      <c r="H44" s="6"/>
      <c r="I44" s="6"/>
      <c r="J44" s="6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4">
        <v>22.5</v>
      </c>
      <c r="B46" s="5">
        <v>0.48</v>
      </c>
      <c r="C46" s="4">
        <v>970</v>
      </c>
      <c r="D46" s="4">
        <v>2000</v>
      </c>
      <c r="E46" s="4">
        <v>-3</v>
      </c>
      <c r="F46" s="4">
        <v>384</v>
      </c>
      <c r="G46" s="2"/>
      <c r="H46" s="4">
        <f>AVERAGE(D46:D50)</f>
        <v>2005.6</v>
      </c>
      <c r="I46" s="4">
        <f>AVERAGE(E46:E50)</f>
        <v>-3</v>
      </c>
      <c r="J46" s="4">
        <f>AVERAGE(F46:F50)</f>
        <v>391.4</v>
      </c>
    </row>
    <row r="47" spans="1:10" ht="12.75">
      <c r="A47" s="2"/>
      <c r="B47" s="2"/>
      <c r="C47" s="2"/>
      <c r="D47" s="2">
        <v>1999</v>
      </c>
      <c r="E47" s="2">
        <v>-3.1</v>
      </c>
      <c r="F47" s="2">
        <v>390</v>
      </c>
      <c r="G47" s="2"/>
      <c r="H47" s="2"/>
      <c r="I47" s="2"/>
      <c r="J47" s="2"/>
    </row>
    <row r="48" spans="1:10" ht="12.75">
      <c r="A48" s="2"/>
      <c r="B48" s="2"/>
      <c r="C48" s="2"/>
      <c r="D48" s="2">
        <v>2025</v>
      </c>
      <c r="E48" s="2">
        <v>-2.9</v>
      </c>
      <c r="F48" s="2">
        <v>393</v>
      </c>
      <c r="G48" s="2"/>
      <c r="H48" s="2"/>
      <c r="I48" s="2"/>
      <c r="J48" s="2"/>
    </row>
    <row r="49" spans="1:10" ht="12.75">
      <c r="A49" s="2"/>
      <c r="B49" s="2"/>
      <c r="C49" s="2"/>
      <c r="D49" s="2">
        <v>2005</v>
      </c>
      <c r="E49" s="2">
        <v>-3</v>
      </c>
      <c r="F49" s="2">
        <v>395</v>
      </c>
      <c r="G49" s="2"/>
      <c r="H49" s="2"/>
      <c r="I49" s="2"/>
      <c r="J49" s="2"/>
    </row>
    <row r="50" spans="1:10" ht="12.75">
      <c r="A50" s="2"/>
      <c r="B50" s="2"/>
      <c r="C50" s="2"/>
      <c r="D50" s="2">
        <v>1999</v>
      </c>
      <c r="E50" s="2">
        <v>-3</v>
      </c>
      <c r="F50" s="2">
        <v>395</v>
      </c>
      <c r="G50" s="2"/>
      <c r="H50" s="2"/>
      <c r="I50" s="2"/>
      <c r="J50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C3" sqref="C3"/>
    </sheetView>
  </sheetViews>
  <sheetFormatPr defaultColWidth="9.140625" defaultRowHeight="12.75"/>
  <cols>
    <col min="1" max="1" width="7.8515625" style="0" customWidth="1"/>
    <col min="2" max="2" width="16.57421875" style="0" customWidth="1"/>
    <col min="3" max="3" width="15.8515625" style="0" customWidth="1"/>
    <col min="4" max="4" width="8.57421875" style="0" customWidth="1"/>
    <col min="5" max="5" width="9.421875" style="0" customWidth="1"/>
    <col min="6" max="6" width="17.421875" style="0" customWidth="1"/>
    <col min="7" max="7" width="6.28125" style="0" customWidth="1"/>
    <col min="8" max="8" width="11.7109375" style="0" customWidth="1"/>
    <col min="9" max="9" width="13.57421875" style="0" customWidth="1"/>
    <col min="10" max="10" width="19.421875" style="0" customWidth="1"/>
    <col min="11" max="11" width="9.8515625" style="0" customWidth="1"/>
  </cols>
  <sheetData>
    <row r="1" spans="2:4" ht="15.75">
      <c r="B1" s="7" t="s">
        <v>22</v>
      </c>
      <c r="C1" s="7" t="s">
        <v>23</v>
      </c>
      <c r="D1" s="7" t="s">
        <v>8</v>
      </c>
    </row>
    <row r="3" spans="1:3" ht="12.75">
      <c r="A3" s="1" t="s">
        <v>0</v>
      </c>
      <c r="B3" s="1" t="s">
        <v>24</v>
      </c>
      <c r="C3" s="1" t="s">
        <v>7</v>
      </c>
    </row>
    <row r="4" spans="1:3" ht="12.75">
      <c r="A4" s="2">
        <v>1200</v>
      </c>
      <c r="B4" s="2">
        <v>407.5062157</v>
      </c>
      <c r="C4" s="2">
        <v>376.3628</v>
      </c>
    </row>
    <row r="5" spans="1:3" ht="12.75">
      <c r="A5" s="2">
        <v>1200</v>
      </c>
      <c r="B5" s="2">
        <v>407.5062157</v>
      </c>
      <c r="C5" s="2">
        <v>384.5309</v>
      </c>
    </row>
    <row r="6" spans="1:3" ht="12.75">
      <c r="A6" s="2"/>
      <c r="B6" s="2"/>
      <c r="C6" s="2"/>
    </row>
    <row r="7" spans="1:3" ht="12.75">
      <c r="A7" s="2">
        <v>1500</v>
      </c>
      <c r="B7" s="2">
        <v>613.8300403</v>
      </c>
      <c r="C7" s="2">
        <v>511.9916</v>
      </c>
    </row>
    <row r="8" spans="1:3" ht="12.75">
      <c r="A8" s="2">
        <v>1500</v>
      </c>
      <c r="B8" s="2">
        <v>613.8300403</v>
      </c>
      <c r="C8" s="2">
        <v>519.0539</v>
      </c>
    </row>
    <row r="9" spans="1:3" ht="12.75">
      <c r="A9" s="2"/>
      <c r="B9" s="2"/>
      <c r="C9" s="2"/>
    </row>
    <row r="10" spans="1:3" ht="12.75">
      <c r="A10" s="2">
        <v>1800</v>
      </c>
      <c r="B10" s="2">
        <v>667.1932616</v>
      </c>
      <c r="C10" s="2">
        <v>603.722</v>
      </c>
    </row>
    <row r="11" spans="1:3" ht="12.75">
      <c r="A11" s="2">
        <v>1800</v>
      </c>
      <c r="B11" s="2">
        <v>667.1932616</v>
      </c>
      <c r="C11" s="2">
        <v>607.9673</v>
      </c>
    </row>
    <row r="12" spans="1:3" ht="12.75">
      <c r="A12" s="2"/>
      <c r="B12" s="2"/>
      <c r="C12" s="2"/>
    </row>
    <row r="13" spans="1:3" ht="12.75">
      <c r="A13" s="2">
        <v>2000</v>
      </c>
      <c r="B13" s="2">
        <v>760.1800446</v>
      </c>
      <c r="C13" s="2">
        <v>647.0734</v>
      </c>
    </row>
    <row r="14" spans="1:3" ht="12.75">
      <c r="A14" s="2">
        <v>2000</v>
      </c>
      <c r="B14" s="2">
        <v>760.1800446</v>
      </c>
      <c r="C14" s="2">
        <v>630.0778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Compaq</cp:lastModifiedBy>
  <dcterms:created xsi:type="dcterms:W3CDTF">2002-07-25T18:51:57Z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