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<sst xmlns="http://schemas.openxmlformats.org/spreadsheetml/2006/main" count="53" uniqueCount="44">
  <si>
    <t>Fractional efficiency of a counterflow gravity spray chamber (Example 9.3)</t>
  </si>
  <si>
    <t>J. M. Cimbala, November 2001</t>
  </si>
  <si>
    <t>Constants:</t>
  </si>
  <si>
    <t xml:space="preserve">U = </t>
  </si>
  <si>
    <t>ft/s</t>
  </si>
  <si>
    <t xml:space="preserve"> = </t>
  </si>
  <si>
    <t>m/s</t>
  </si>
  <si>
    <t xml:space="preserve"> = air stream velocity</t>
  </si>
  <si>
    <t xml:space="preserve"> = diameter of collecting particles</t>
  </si>
  <si>
    <r>
      <t>m</t>
    </r>
    <r>
      <rPr>
        <sz val="10"/>
        <rFont val="Arial"/>
        <family val="0"/>
      </rPr>
      <t>m</t>
    </r>
  </si>
  <si>
    <t>m</t>
  </si>
  <si>
    <r>
      <t>D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 xml:space="preserve"> = </t>
    </r>
  </si>
  <si>
    <t xml:space="preserve">L = </t>
  </si>
  <si>
    <t xml:space="preserve"> = spray tower height</t>
  </si>
  <si>
    <t xml:space="preserve">D = </t>
  </si>
  <si>
    <t xml:space="preserve"> = spray tower diameter</t>
  </si>
  <si>
    <r>
      <t>Q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= 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</si>
  <si>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/s</t>
    </r>
  </si>
  <si>
    <t xml:space="preserve"> = terminal settling velocity of collector particles</t>
  </si>
  <si>
    <r>
      <t>v</t>
    </r>
    <r>
      <rPr>
        <vertAlign val="subscript"/>
        <sz val="10"/>
        <rFont val="Arial"/>
        <family val="2"/>
      </rPr>
      <t>t,c</t>
    </r>
    <r>
      <rPr>
        <sz val="10"/>
        <rFont val="Arial"/>
        <family val="0"/>
      </rPr>
      <t xml:space="preserve"> = </t>
    </r>
  </si>
  <si>
    <r>
      <t>v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= </t>
    </r>
  </si>
  <si>
    <r>
      <t xml:space="preserve"> = actual velocity of collector particles = v</t>
    </r>
    <r>
      <rPr>
        <vertAlign val="subscript"/>
        <sz val="10"/>
        <rFont val="Arial"/>
        <family val="2"/>
      </rPr>
      <t>t,c</t>
    </r>
    <r>
      <rPr>
        <sz val="10"/>
        <rFont val="Arial"/>
        <family val="0"/>
      </rPr>
      <t xml:space="preserve"> - U</t>
    </r>
  </si>
  <si>
    <r>
      <t>r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 xml:space="preserve"> = </t>
    </r>
  </si>
  <si>
    <t xml:space="preserve"> = density of dust particles</t>
  </si>
  <si>
    <r>
      <t>kg/m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</t>
    </r>
  </si>
  <si>
    <r>
      <t>r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= </t>
    </r>
  </si>
  <si>
    <t xml:space="preserve"> = density of collecting particles</t>
  </si>
  <si>
    <r>
      <t xml:space="preserve"> = air volume flow rate = U</t>
    </r>
    <r>
      <rPr>
        <sz val="10"/>
        <rFont val="Symbol"/>
        <family val="1"/>
      </rPr>
      <t>p</t>
    </r>
    <r>
      <rPr>
        <sz val="10"/>
        <rFont val="Arial"/>
        <family val="0"/>
      </rPr>
      <t>D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/4</t>
    </r>
  </si>
  <si>
    <r>
      <t>m</t>
    </r>
    <r>
      <rPr>
        <sz val="10"/>
        <rFont val="Arial"/>
        <family val="0"/>
      </rPr>
      <t xml:space="preserve"> = </t>
    </r>
  </si>
  <si>
    <t>kg/(m s)</t>
  </si>
  <si>
    <t xml:space="preserve"> = viscosity of air at STP</t>
  </si>
  <si>
    <t>Calculations:</t>
  </si>
  <si>
    <r>
      <t>D</t>
    </r>
    <r>
      <rPr>
        <b/>
        <vertAlign val="subscript"/>
        <sz val="10"/>
        <rFont val="Arial"/>
        <family val="2"/>
      </rPr>
      <t>p</t>
    </r>
    <r>
      <rPr>
        <b/>
        <sz val="10"/>
        <rFont val="Arial"/>
        <family val="0"/>
      </rPr>
      <t xml:space="preserve"> (</t>
    </r>
    <r>
      <rPr>
        <b/>
        <sz val="10"/>
        <rFont val="Symbol"/>
        <family val="1"/>
      </rPr>
      <t>m</t>
    </r>
    <r>
      <rPr>
        <b/>
        <sz val="10"/>
        <rFont val="Arial"/>
        <family val="0"/>
      </rPr>
      <t>m)</t>
    </r>
  </si>
  <si>
    <r>
      <t xml:space="preserve">Stk = </t>
    </r>
    <r>
      <rPr>
        <b/>
        <sz val="10"/>
        <rFont val="Symbol"/>
        <family val="1"/>
      </rPr>
      <t>t</t>
    </r>
    <r>
      <rPr>
        <b/>
        <vertAlign val="subscript"/>
        <sz val="10"/>
        <rFont val="Arial"/>
        <family val="2"/>
      </rPr>
      <t>p</t>
    </r>
    <r>
      <rPr>
        <b/>
        <sz val="10"/>
        <rFont val="Arial"/>
        <family val="0"/>
      </rPr>
      <t>v</t>
    </r>
    <r>
      <rPr>
        <b/>
        <vertAlign val="subscript"/>
        <sz val="10"/>
        <rFont val="Arial"/>
        <family val="2"/>
      </rPr>
      <t>t,c</t>
    </r>
    <r>
      <rPr>
        <b/>
        <sz val="10"/>
        <rFont val="Arial"/>
        <family val="0"/>
      </rPr>
      <t>/D</t>
    </r>
    <r>
      <rPr>
        <b/>
        <vertAlign val="subscript"/>
        <sz val="10"/>
        <rFont val="Arial"/>
        <family val="2"/>
      </rPr>
      <t>c</t>
    </r>
    <r>
      <rPr>
        <b/>
        <sz val="10"/>
        <rFont val="Arial"/>
        <family val="0"/>
      </rPr>
      <t xml:space="preserve"> </t>
    </r>
  </si>
  <si>
    <r>
      <t>t</t>
    </r>
    <r>
      <rPr>
        <b/>
        <vertAlign val="subscript"/>
        <sz val="10"/>
        <rFont val="Arial"/>
        <family val="2"/>
      </rPr>
      <t>p</t>
    </r>
    <r>
      <rPr>
        <b/>
        <sz val="10"/>
        <rFont val="Arial"/>
        <family val="0"/>
      </rPr>
      <t xml:space="preserve"> = </t>
    </r>
    <r>
      <rPr>
        <b/>
        <sz val="10"/>
        <rFont val="Symbol"/>
        <family val="1"/>
      </rPr>
      <t>r</t>
    </r>
    <r>
      <rPr>
        <b/>
        <vertAlign val="subscript"/>
        <sz val="10"/>
        <rFont val="Arial"/>
        <family val="2"/>
      </rPr>
      <t>p</t>
    </r>
    <r>
      <rPr>
        <b/>
        <sz val="10"/>
        <rFont val="Arial"/>
        <family val="0"/>
      </rPr>
      <t>D</t>
    </r>
    <r>
      <rPr>
        <b/>
        <vertAlign val="subscript"/>
        <sz val="10"/>
        <rFont val="Arial"/>
        <family val="2"/>
      </rPr>
      <t>p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0"/>
      </rPr>
      <t>/(18</t>
    </r>
    <r>
      <rPr>
        <b/>
        <sz val="10"/>
        <rFont val="Symbol"/>
        <family val="1"/>
      </rPr>
      <t>m</t>
    </r>
    <r>
      <rPr>
        <b/>
        <sz val="10"/>
        <rFont val="Arial"/>
        <family val="0"/>
      </rPr>
      <t>) (s)</t>
    </r>
  </si>
  <si>
    <r>
      <t>h</t>
    </r>
    <r>
      <rPr>
        <b/>
        <vertAlign val="subscript"/>
        <sz val="10"/>
        <rFont val="Arial"/>
        <family val="2"/>
      </rPr>
      <t>d</t>
    </r>
    <r>
      <rPr>
        <b/>
        <sz val="10"/>
        <rFont val="Arial"/>
        <family val="0"/>
      </rPr>
      <t xml:space="preserve"> = [Stk / (Stk + 0.7)]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0"/>
      </rPr>
      <t xml:space="preserve"> </t>
    </r>
  </si>
  <si>
    <r>
      <t>R = Q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>/Q</t>
    </r>
    <r>
      <rPr>
        <b/>
        <vertAlign val="sub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= </t>
    </r>
  </si>
  <si>
    <r>
      <t>K = (3v</t>
    </r>
    <r>
      <rPr>
        <b/>
        <vertAlign val="subscript"/>
        <sz val="10"/>
        <rFont val="Arial"/>
        <family val="2"/>
      </rPr>
      <t>t,c</t>
    </r>
    <r>
      <rPr>
        <b/>
        <sz val="10"/>
        <rFont val="Arial"/>
        <family val="2"/>
      </rPr>
      <t>L)/(2v</t>
    </r>
    <r>
      <rPr>
        <b/>
        <vertAlign val="subscript"/>
        <sz val="10"/>
        <rFont val="Arial"/>
        <family val="2"/>
      </rPr>
      <t>c</t>
    </r>
    <r>
      <rPr>
        <b/>
        <sz val="10"/>
        <rFont val="Arial"/>
        <family val="2"/>
      </rPr>
      <t>D</t>
    </r>
    <r>
      <rPr>
        <b/>
        <vertAlign val="subscript"/>
        <sz val="10"/>
        <rFont val="Arial"/>
        <family val="2"/>
      </rPr>
      <t>c</t>
    </r>
    <r>
      <rPr>
        <b/>
        <sz val="10"/>
        <rFont val="Arial"/>
        <family val="2"/>
      </rPr>
      <t xml:space="preserve">) = </t>
    </r>
  </si>
  <si>
    <r>
      <t>D</t>
    </r>
    <r>
      <rPr>
        <b/>
        <vertAlign val="subscript"/>
        <sz val="10"/>
        <rFont val="Arial"/>
        <family val="2"/>
      </rPr>
      <t>p</t>
    </r>
    <r>
      <rPr>
        <b/>
        <sz val="10"/>
        <rFont val="Arial"/>
        <family val="0"/>
      </rPr>
      <t xml:space="preserve"> (</t>
    </r>
    <r>
      <rPr>
        <b/>
        <sz val="10"/>
        <rFont val="Arial"/>
        <family val="0"/>
      </rPr>
      <t>m)</t>
    </r>
  </si>
  <si>
    <r>
      <t xml:space="preserve"> = constant in equation for </t>
    </r>
    <r>
      <rPr>
        <sz val="10"/>
        <rFont val="Symbol"/>
        <family val="1"/>
      </rPr>
      <t>h</t>
    </r>
    <r>
      <rPr>
        <sz val="10"/>
        <rFont val="Arial"/>
        <family val="0"/>
      </rPr>
      <t xml:space="preserve"> </t>
    </r>
  </si>
  <si>
    <r>
      <t>h</t>
    </r>
    <r>
      <rPr>
        <b/>
        <sz val="10"/>
        <rFont val="Arial"/>
        <family val="0"/>
      </rPr>
      <t xml:space="preserve"> = 1-EXP(-K</t>
    </r>
    <r>
      <rPr>
        <b/>
        <sz val="10"/>
        <rFont val="Symbol"/>
        <family val="1"/>
      </rPr>
      <t>h</t>
    </r>
    <r>
      <rPr>
        <b/>
        <vertAlign val="subscript"/>
        <sz val="10"/>
        <rFont val="Arial"/>
        <family val="2"/>
      </rPr>
      <t>d</t>
    </r>
    <r>
      <rPr>
        <b/>
        <sz val="10"/>
        <rFont val="Arial"/>
        <family val="0"/>
      </rPr>
      <t>R)
(%)</t>
    </r>
  </si>
  <si>
    <r>
      <t>Plot of overall efficiency vs. D</t>
    </r>
    <r>
      <rPr>
        <b/>
        <vertAlign val="subscript"/>
        <sz val="10"/>
        <rFont val="Arial"/>
        <family val="2"/>
      </rPr>
      <t>p</t>
    </r>
    <r>
      <rPr>
        <b/>
        <sz val="10"/>
        <rFont val="Arial"/>
        <family val="2"/>
      </rPr>
      <t>:</t>
    </r>
  </si>
  <si>
    <t>Plot for the text:</t>
  </si>
  <si>
    <r>
      <t xml:space="preserve">Asymptotic value of </t>
    </r>
    <r>
      <rPr>
        <b/>
        <sz val="10"/>
        <rFont val="Symbol"/>
        <family val="1"/>
      </rPr>
      <t>h</t>
    </r>
    <r>
      <rPr>
        <b/>
        <sz val="10"/>
        <rFont val="Arial"/>
        <family val="0"/>
      </rPr>
      <t>: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</si>
</sst>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0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b/>
      <sz val="10"/>
      <name val="Symbol"/>
      <family val="1"/>
    </font>
    <font>
      <b/>
      <vertAlign val="superscript"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1" fontId="1" fillId="0" borderId="0" xfId="0" applyNumberFormat="1" applyFont="1" applyAlignment="1">
      <alignment/>
    </xf>
    <xf numFmtId="0" fontId="6" fillId="0" borderId="0" xfId="0" applyFont="1" applyAlignment="1">
      <alignment horizontal="right" wrapText="1"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R1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Sheet1!$A$23:$A$59</c:f>
              <c:numCache/>
            </c:numRef>
          </c:xVal>
          <c:yVal>
            <c:numRef>
              <c:f>Sheet1!$F$23:$F$59</c:f>
              <c:numCache/>
            </c:numRef>
          </c:yVal>
          <c:smooth val="1"/>
        </c:ser>
        <c:ser>
          <c:idx val="1"/>
          <c:order val="1"/>
          <c:tx>
            <c:v>R2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Sheet1!$A$23:$A$59</c:f>
              <c:numCache/>
            </c:numRef>
          </c:xVal>
          <c:yVal>
            <c:numRef>
              <c:f>Sheet1!$G$23:$G$59</c:f>
              <c:numCache/>
            </c:numRef>
          </c:yVal>
          <c:smooth val="1"/>
        </c:ser>
        <c:ser>
          <c:idx val="2"/>
          <c:order val="2"/>
          <c:tx>
            <c:v>R3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Sheet1!$A$23:$A$59</c:f>
              <c:numCache/>
            </c:numRef>
          </c:xVal>
          <c:yVal>
            <c:numRef>
              <c:f>Sheet1!$H$23:$H$59</c:f>
              <c:numCache/>
            </c:numRef>
          </c:yVal>
          <c:smooth val="1"/>
        </c:ser>
        <c:ser>
          <c:idx val="3"/>
          <c:order val="3"/>
          <c:tx>
            <c:v>R4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Sheet1!$A$23:$A$59</c:f>
              <c:numCache/>
            </c:numRef>
          </c:xVal>
          <c:yVal>
            <c:numRef>
              <c:f>Sheet1!$I$23:$I$59</c:f>
              <c:numCache/>
            </c:numRef>
          </c:yVal>
          <c:smooth val="1"/>
        </c:ser>
        <c:axId val="3690128"/>
        <c:axId val="33211153"/>
      </c:scatterChart>
      <c:valAx>
        <c:axId val="3690128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Dp (microns)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3211153"/>
        <c:crosses val="autoZero"/>
        <c:crossBetween val="midCat"/>
        <c:dispUnits/>
      </c:valAx>
      <c:valAx>
        <c:axId val="3321115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overall collection efficiency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690128"/>
        <c:crosses val="autoZero"/>
        <c:crossBetween val="midCat"/>
        <c:dispUnits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R1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Sheet1!$A$23:$A$59</c:f>
              <c:numCache/>
            </c:numRef>
          </c:xVal>
          <c:yVal>
            <c:numRef>
              <c:f>Sheet1!$F$23:$F$59</c:f>
              <c:numCache/>
            </c:numRef>
          </c:yVal>
          <c:smooth val="1"/>
        </c:ser>
        <c:ser>
          <c:idx val="1"/>
          <c:order val="1"/>
          <c:tx>
            <c:v>R2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Sheet1!$A$23:$A$59</c:f>
              <c:numCache/>
            </c:numRef>
          </c:xVal>
          <c:yVal>
            <c:numRef>
              <c:f>Sheet1!$G$23:$G$59</c:f>
              <c:numCache/>
            </c:numRef>
          </c:yVal>
          <c:smooth val="1"/>
        </c:ser>
        <c:ser>
          <c:idx val="2"/>
          <c:order val="2"/>
          <c:tx>
            <c:v>R3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Sheet1!$A$23:$A$59</c:f>
              <c:numCache/>
            </c:numRef>
          </c:xVal>
          <c:yVal>
            <c:numRef>
              <c:f>Sheet1!$H$23:$H$59</c:f>
              <c:numCache/>
            </c:numRef>
          </c:yVal>
          <c:smooth val="1"/>
        </c:ser>
        <c:ser>
          <c:idx val="3"/>
          <c:order val="3"/>
          <c:tx>
            <c:v>R4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Sheet1!$A$23:$A$59</c:f>
              <c:numCache/>
            </c:numRef>
          </c:xVal>
          <c:yVal>
            <c:numRef>
              <c:f>Sheet1!$I$23:$I$59</c:f>
              <c:numCache/>
            </c:numRef>
          </c:yVal>
          <c:smooth val="1"/>
        </c:ser>
        <c:axId val="30464922"/>
        <c:axId val="5748843"/>
      </c:scatterChart>
      <c:valAx>
        <c:axId val="30464922"/>
        <c:scaling>
          <c:orientation val="minMax"/>
          <c:max val="60"/>
        </c:scaling>
        <c:axPos val="b"/>
        <c:majorGridlines>
          <c:spPr>
            <a:ln w="3175">
              <a:solidFill>
                <a:srgbClr val="00FF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748843"/>
        <c:crosses val="autoZero"/>
        <c:crossBetween val="midCat"/>
        <c:dispUnits/>
      </c:valAx>
      <c:valAx>
        <c:axId val="574884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FF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0464922"/>
        <c:crosses val="autoZero"/>
        <c:crossBetween val="midCat"/>
        <c:dispUnits/>
        <c:majorUnit val="20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108</xdr:row>
      <xdr:rowOff>114300</xdr:rowOff>
    </xdr:from>
    <xdr:to>
      <xdr:col>3</xdr:col>
      <xdr:colOff>1247775</xdr:colOff>
      <xdr:row>126</xdr:row>
      <xdr:rowOff>76200</xdr:rowOff>
    </xdr:to>
    <xdr:graphicFrame>
      <xdr:nvGraphicFramePr>
        <xdr:cNvPr id="1" name="Chart 1"/>
        <xdr:cNvGraphicFramePr/>
      </xdr:nvGraphicFramePr>
      <xdr:xfrm>
        <a:off x="190500" y="18078450"/>
        <a:ext cx="46767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1704975</xdr:colOff>
      <xdr:row>108</xdr:row>
      <xdr:rowOff>104775</xdr:rowOff>
    </xdr:from>
    <xdr:ext cx="4686300" cy="2886075"/>
    <xdr:graphicFrame>
      <xdr:nvGraphicFramePr>
        <xdr:cNvPr id="2" name="Chart 2"/>
        <xdr:cNvGraphicFramePr/>
      </xdr:nvGraphicFramePr>
      <xdr:xfrm>
        <a:off x="5324475" y="18068925"/>
        <a:ext cx="468630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workbookViewId="0" topLeftCell="A92">
      <selection activeCell="I110" sqref="I110"/>
    </sheetView>
  </sheetViews>
  <sheetFormatPr defaultColWidth="9.140625" defaultRowHeight="12.75"/>
  <cols>
    <col min="1" max="1" width="22.140625" style="0" customWidth="1"/>
    <col min="2" max="2" width="14.00390625" style="0" customWidth="1"/>
    <col min="3" max="3" width="18.140625" style="0" customWidth="1"/>
    <col min="4" max="4" width="29.7109375" style="0" customWidth="1"/>
    <col min="5" max="5" width="21.8515625" style="0" customWidth="1"/>
    <col min="6" max="7" width="17.57421875" style="0" customWidth="1"/>
    <col min="8" max="8" width="16.8515625" style="0" customWidth="1"/>
    <col min="9" max="9" width="16.574218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/>
    </row>
    <row r="4" ht="12.75">
      <c r="A4" s="1" t="s">
        <v>2</v>
      </c>
    </row>
    <row r="6" spans="1:7" s="4" customFormat="1" ht="12.75">
      <c r="A6" s="3" t="s">
        <v>3</v>
      </c>
      <c r="B6" s="4">
        <v>1</v>
      </c>
      <c r="C6" s="4" t="s">
        <v>4</v>
      </c>
      <c r="D6" s="4" t="s">
        <v>7</v>
      </c>
      <c r="E6" s="12" t="s">
        <v>5</v>
      </c>
      <c r="F6" s="4">
        <f>B6*0.3048</f>
        <v>0.3048</v>
      </c>
      <c r="G6" s="4" t="s">
        <v>6</v>
      </c>
    </row>
    <row r="7" spans="1:7" s="6" customFormat="1" ht="15.75">
      <c r="A7" s="3" t="s">
        <v>11</v>
      </c>
      <c r="B7" s="6">
        <v>1000</v>
      </c>
      <c r="C7" s="5" t="s">
        <v>9</v>
      </c>
      <c r="D7" s="6" t="s">
        <v>8</v>
      </c>
      <c r="E7" s="12" t="s">
        <v>5</v>
      </c>
      <c r="F7" s="6">
        <f>B7*10^-6</f>
        <v>0.001</v>
      </c>
      <c r="G7" s="6" t="s">
        <v>10</v>
      </c>
    </row>
    <row r="8" spans="1:4" s="6" customFormat="1" ht="15.75">
      <c r="A8" s="9" t="s">
        <v>25</v>
      </c>
      <c r="B8" s="6">
        <v>1000</v>
      </c>
      <c r="C8" s="4" t="s">
        <v>24</v>
      </c>
      <c r="D8" s="6" t="s">
        <v>26</v>
      </c>
    </row>
    <row r="9" spans="1:4" s="6" customFormat="1" ht="12.75">
      <c r="A9" s="7" t="s">
        <v>12</v>
      </c>
      <c r="B9" s="6">
        <v>5</v>
      </c>
      <c r="C9" s="6" t="s">
        <v>10</v>
      </c>
      <c r="D9" s="6" t="s">
        <v>13</v>
      </c>
    </row>
    <row r="10" spans="1:4" s="6" customFormat="1" ht="12.75">
      <c r="A10" s="7" t="s">
        <v>14</v>
      </c>
      <c r="B10" s="6">
        <v>1</v>
      </c>
      <c r="C10" s="6" t="s">
        <v>10</v>
      </c>
      <c r="D10" s="6" t="s">
        <v>15</v>
      </c>
    </row>
    <row r="11" spans="1:4" s="6" customFormat="1" ht="15.75">
      <c r="A11" s="7" t="s">
        <v>16</v>
      </c>
      <c r="B11" s="6">
        <f>($F$6*PI()*$B$10^2)/4</f>
        <v>0.23938936020354223</v>
      </c>
      <c r="C11" s="4" t="s">
        <v>17</v>
      </c>
      <c r="D11" s="6" t="s">
        <v>27</v>
      </c>
    </row>
    <row r="12" spans="1:4" s="6" customFormat="1" ht="15.75">
      <c r="A12" s="7" t="s">
        <v>19</v>
      </c>
      <c r="B12" s="6">
        <v>3.55</v>
      </c>
      <c r="C12" s="4" t="s">
        <v>6</v>
      </c>
      <c r="D12" s="6" t="s">
        <v>18</v>
      </c>
    </row>
    <row r="13" spans="1:4" s="6" customFormat="1" ht="15.75">
      <c r="A13" s="7" t="s">
        <v>20</v>
      </c>
      <c r="B13" s="6">
        <f>$B$12-$F$6</f>
        <v>3.2451999999999996</v>
      </c>
      <c r="C13" s="4" t="s">
        <v>6</v>
      </c>
      <c r="D13" s="6" t="s">
        <v>21</v>
      </c>
    </row>
    <row r="14" spans="1:4" s="6" customFormat="1" ht="15.75">
      <c r="A14" s="9" t="s">
        <v>22</v>
      </c>
      <c r="B14" s="6">
        <v>1000</v>
      </c>
      <c r="C14" s="4" t="s">
        <v>24</v>
      </c>
      <c r="D14" s="6" t="s">
        <v>23</v>
      </c>
    </row>
    <row r="15" spans="1:4" ht="12.75">
      <c r="A15" s="9" t="s">
        <v>28</v>
      </c>
      <c r="B15">
        <f>1.83*10^-5</f>
        <v>1.83E-05</v>
      </c>
      <c r="C15" s="4" t="s">
        <v>29</v>
      </c>
      <c r="D15" s="6" t="s">
        <v>30</v>
      </c>
    </row>
    <row r="16" ht="12.75">
      <c r="A16" s="8"/>
    </row>
    <row r="17" ht="12.75">
      <c r="A17" s="8"/>
    </row>
    <row r="18" ht="12.75">
      <c r="A18" s="13" t="s">
        <v>31</v>
      </c>
    </row>
    <row r="19" ht="12.75">
      <c r="A19" s="13"/>
    </row>
    <row r="20" spans="1:4" ht="14.25">
      <c r="A20" s="2" t="s">
        <v>37</v>
      </c>
      <c r="B20">
        <f>3*$B$12*$B$9/(2*$B$13*$F$7)</f>
        <v>8204.424996918526</v>
      </c>
      <c r="D20" t="s">
        <v>39</v>
      </c>
    </row>
    <row r="21" spans="1:9" ht="14.25">
      <c r="A21" s="8"/>
      <c r="E21" s="2" t="s">
        <v>36</v>
      </c>
      <c r="F21" s="14">
        <v>0.0001</v>
      </c>
      <c r="G21" s="14">
        <v>0.0002</v>
      </c>
      <c r="H21" s="14">
        <v>0.0005</v>
      </c>
      <c r="I21" s="14">
        <v>0.001</v>
      </c>
    </row>
    <row r="22" spans="1:9" s="10" customFormat="1" ht="27.75">
      <c r="A22" s="10" t="s">
        <v>32</v>
      </c>
      <c r="B22" s="10" t="s">
        <v>38</v>
      </c>
      <c r="C22" s="11" t="s">
        <v>34</v>
      </c>
      <c r="D22" s="10" t="s">
        <v>33</v>
      </c>
      <c r="E22" s="11" t="s">
        <v>35</v>
      </c>
      <c r="F22" s="15" t="s">
        <v>40</v>
      </c>
      <c r="G22" s="15" t="s">
        <v>40</v>
      </c>
      <c r="H22" s="15" t="s">
        <v>40</v>
      </c>
      <c r="I22" s="15" t="s">
        <v>40</v>
      </c>
    </row>
    <row r="23" spans="1:9" ht="12.75">
      <c r="A23" s="8">
        <v>1</v>
      </c>
      <c r="B23">
        <f>A23/1000000</f>
        <v>1E-06</v>
      </c>
      <c r="C23">
        <f>$B$14*B23*B23/18/$B$15</f>
        <v>3.0358227079538554E-06</v>
      </c>
      <c r="D23">
        <f>C23*$B$12/$F$7</f>
        <v>0.010777170613236185</v>
      </c>
      <c r="E23">
        <f>(D23/(D23+0.7))^2</f>
        <v>0.00022990190814825795</v>
      </c>
      <c r="F23" s="16">
        <f>(1-EXP(-$B$20*$E23*F$21))*100</f>
        <v>0.018860350832683448</v>
      </c>
      <c r="G23" s="16">
        <f aca="true" t="shared" si="0" ref="G23:I38">(1-EXP(-$B$20*$E23*G$21))*100</f>
        <v>0.037717144537019465</v>
      </c>
      <c r="H23" s="16">
        <f t="shared" si="0"/>
        <v>0.09426618958828792</v>
      </c>
      <c r="I23" s="16">
        <f t="shared" si="0"/>
        <v>0.1884435180315669</v>
      </c>
    </row>
    <row r="24" spans="1:9" ht="12.75">
      <c r="A24" s="8">
        <v>2</v>
      </c>
      <c r="B24">
        <f aca="true" t="shared" si="1" ref="B24:B105">A24/1000000</f>
        <v>2E-06</v>
      </c>
      <c r="C24">
        <f aca="true" t="shared" si="2" ref="C24:C105">$B$14*B24*B24/18/$B$15</f>
        <v>1.2143290831815421E-05</v>
      </c>
      <c r="D24">
        <f aca="true" t="shared" si="3" ref="D24:D105">C24*$B$12/$F$7</f>
        <v>0.04310868245294474</v>
      </c>
      <c r="E24">
        <f aca="true" t="shared" si="4" ref="E24:E105">(D24/(D24+0.7))^2</f>
        <v>0.003365308077131258</v>
      </c>
      <c r="F24" s="16">
        <f aca="true" t="shared" si="5" ref="F24:I61">(1-EXP(-$B$20*$E24*F$21))*100</f>
        <v>0.27572336008493403</v>
      </c>
      <c r="G24" s="16">
        <f t="shared" si="0"/>
        <v>0.5506864864568972</v>
      </c>
      <c r="H24" s="16">
        <f t="shared" si="0"/>
        <v>1.3710353958325538</v>
      </c>
      <c r="I24" s="16">
        <f t="shared" si="0"/>
        <v>2.7232734110988366</v>
      </c>
    </row>
    <row r="25" spans="1:9" ht="12.75">
      <c r="A25" s="8">
        <v>3</v>
      </c>
      <c r="B25">
        <f t="shared" si="1"/>
        <v>3E-06</v>
      </c>
      <c r="C25">
        <f t="shared" si="2"/>
        <v>2.73224043715847E-05</v>
      </c>
      <c r="D25">
        <f t="shared" si="3"/>
        <v>0.09699453551912568</v>
      </c>
      <c r="E25">
        <f t="shared" si="4"/>
        <v>0.014810981786223794</v>
      </c>
      <c r="F25" s="16">
        <f t="shared" si="5"/>
        <v>1.2078026871855552</v>
      </c>
      <c r="G25" s="16">
        <f t="shared" si="0"/>
        <v>2.401017501059388</v>
      </c>
      <c r="H25" s="16">
        <f t="shared" si="0"/>
        <v>5.894886015469525</v>
      </c>
      <c r="I25" s="16">
        <f t="shared" si="0"/>
        <v>11.442275219585262</v>
      </c>
    </row>
    <row r="26" spans="1:9" ht="12.75">
      <c r="A26" s="8">
        <v>4</v>
      </c>
      <c r="B26">
        <f t="shared" si="1"/>
        <v>4E-06</v>
      </c>
      <c r="C26">
        <f t="shared" si="2"/>
        <v>4.8573163327261686E-05</v>
      </c>
      <c r="D26">
        <f t="shared" si="3"/>
        <v>0.17243472981177896</v>
      </c>
      <c r="E26">
        <f t="shared" si="4"/>
        <v>0.039064618781585396</v>
      </c>
      <c r="F26" s="16">
        <f t="shared" si="5"/>
        <v>3.1542106895783073</v>
      </c>
      <c r="G26" s="16">
        <f t="shared" si="0"/>
        <v>6.208930928414114</v>
      </c>
      <c r="H26" s="16">
        <f t="shared" si="0"/>
        <v>14.807038529449434</v>
      </c>
      <c r="I26" s="16">
        <f t="shared" si="0"/>
        <v>27.421593158772872</v>
      </c>
    </row>
    <row r="27" spans="1:9" ht="12.75">
      <c r="A27" s="8">
        <v>5</v>
      </c>
      <c r="B27">
        <f t="shared" si="1"/>
        <v>5E-06</v>
      </c>
      <c r="C27">
        <f t="shared" si="2"/>
        <v>7.589556769884639E-05</v>
      </c>
      <c r="D27">
        <f t="shared" si="3"/>
        <v>0.26942926533090467</v>
      </c>
      <c r="E27">
        <f t="shared" si="4"/>
        <v>0.07724267073217837</v>
      </c>
      <c r="F27" s="16">
        <f t="shared" si="5"/>
        <v>6.140684634546889</v>
      </c>
      <c r="G27" s="16">
        <f t="shared" si="0"/>
        <v>11.904289191284178</v>
      </c>
      <c r="H27" s="16">
        <f t="shared" si="0"/>
        <v>27.157153223381513</v>
      </c>
      <c r="I27" s="16">
        <f t="shared" si="0"/>
        <v>46.93919673478081</v>
      </c>
    </row>
    <row r="28" spans="1:9" ht="12.75">
      <c r="A28" s="8">
        <v>7.5</v>
      </c>
      <c r="B28">
        <f t="shared" si="1"/>
        <v>7.5E-06</v>
      </c>
      <c r="C28">
        <f t="shared" si="2"/>
        <v>0.00017076502732240437</v>
      </c>
      <c r="D28">
        <f t="shared" si="3"/>
        <v>0.6062158469945355</v>
      </c>
      <c r="E28">
        <f t="shared" si="4"/>
        <v>0.2153895720536992</v>
      </c>
      <c r="F28" s="16">
        <f t="shared" si="5"/>
        <v>16.19812121673092</v>
      </c>
      <c r="G28" s="16">
        <f t="shared" si="0"/>
        <v>29.772451123942766</v>
      </c>
      <c r="H28" s="16">
        <f t="shared" si="0"/>
        <v>58.66967915611492</v>
      </c>
      <c r="I28" s="16">
        <f t="shared" si="0"/>
        <v>82.91804578941517</v>
      </c>
    </row>
    <row r="29" spans="1:9" ht="12.75">
      <c r="A29" s="8">
        <v>10</v>
      </c>
      <c r="B29">
        <f t="shared" si="1"/>
        <v>1E-05</v>
      </c>
      <c r="C29">
        <f t="shared" si="2"/>
        <v>0.00030358227079538557</v>
      </c>
      <c r="D29">
        <f t="shared" si="3"/>
        <v>1.0777170613236187</v>
      </c>
      <c r="E29">
        <f t="shared" si="4"/>
        <v>0.3675227567320513</v>
      </c>
      <c r="F29" s="16">
        <f t="shared" si="5"/>
        <v>26.031531816927878</v>
      </c>
      <c r="G29" s="16">
        <f t="shared" si="0"/>
        <v>45.28665714649846</v>
      </c>
      <c r="H29" s="16">
        <f t="shared" si="0"/>
        <v>77.85717004878205</v>
      </c>
      <c r="I29" s="16">
        <f t="shared" si="0"/>
        <v>95.09695081751445</v>
      </c>
    </row>
    <row r="30" spans="1:9" ht="12.75">
      <c r="A30" s="8">
        <v>12</v>
      </c>
      <c r="B30">
        <f t="shared" si="1"/>
        <v>1.2E-05</v>
      </c>
      <c r="C30">
        <f t="shared" si="2"/>
        <v>0.0004371584699453552</v>
      </c>
      <c r="D30">
        <f t="shared" si="3"/>
        <v>1.5519125683060109</v>
      </c>
      <c r="E30">
        <f t="shared" si="4"/>
        <v>0.4749320202906013</v>
      </c>
      <c r="F30" s="16">
        <f t="shared" si="5"/>
        <v>32.27091036294718</v>
      </c>
      <c r="G30" s="16">
        <f t="shared" si="0"/>
        <v>54.127704169360634</v>
      </c>
      <c r="H30" s="16">
        <f t="shared" si="0"/>
        <v>85.74798761942633</v>
      </c>
      <c r="I30" s="16">
        <f t="shared" si="0"/>
        <v>97.96880143103974</v>
      </c>
    </row>
    <row r="31" spans="1:9" ht="12.75">
      <c r="A31" s="8">
        <v>14</v>
      </c>
      <c r="B31">
        <f t="shared" si="1"/>
        <v>1.4E-05</v>
      </c>
      <c r="C31">
        <f t="shared" si="2"/>
        <v>0.0005950212507589557</v>
      </c>
      <c r="D31">
        <f t="shared" si="3"/>
        <v>2.112325440194293</v>
      </c>
      <c r="E31">
        <f t="shared" si="4"/>
        <v>0.564144694507251</v>
      </c>
      <c r="F31" s="16">
        <f t="shared" si="5"/>
        <v>37.05118709057089</v>
      </c>
      <c r="G31" s="16">
        <f t="shared" si="0"/>
        <v>60.3744695329369</v>
      </c>
      <c r="H31" s="16">
        <f t="shared" si="0"/>
        <v>90.11588652001186</v>
      </c>
      <c r="I31" s="16">
        <f t="shared" si="0"/>
        <v>99.02304300714717</v>
      </c>
    </row>
    <row r="32" spans="1:9" ht="12.75">
      <c r="A32" s="8">
        <v>16</v>
      </c>
      <c r="B32">
        <f t="shared" si="1"/>
        <v>1.6E-05</v>
      </c>
      <c r="C32">
        <f t="shared" si="2"/>
        <v>0.000777170613236187</v>
      </c>
      <c r="D32">
        <f t="shared" si="3"/>
        <v>2.7589556769884633</v>
      </c>
      <c r="E32">
        <f t="shared" si="4"/>
        <v>0.6362084793381448</v>
      </c>
      <c r="F32" s="16">
        <f t="shared" si="5"/>
        <v>40.665097323700074</v>
      </c>
      <c r="G32" s="16">
        <f t="shared" si="0"/>
        <v>64.79369324394015</v>
      </c>
      <c r="H32" s="16">
        <f t="shared" si="0"/>
        <v>92.64553353906076</v>
      </c>
      <c r="I32" s="16">
        <f t="shared" si="0"/>
        <v>99.4591182307492</v>
      </c>
    </row>
    <row r="33" spans="1:9" ht="12.75">
      <c r="A33" s="8">
        <v>18</v>
      </c>
      <c r="B33">
        <f t="shared" si="1"/>
        <v>1.8E-05</v>
      </c>
      <c r="C33">
        <f t="shared" si="2"/>
        <v>0.0009836065573770492</v>
      </c>
      <c r="D33">
        <f t="shared" si="3"/>
        <v>3.4918032786885242</v>
      </c>
      <c r="E33">
        <f t="shared" si="4"/>
        <v>0.6939013794060154</v>
      </c>
      <c r="F33" s="16">
        <f t="shared" si="5"/>
        <v>43.408205356971884</v>
      </c>
      <c r="G33" s="16">
        <f t="shared" si="0"/>
        <v>67.97368779081334</v>
      </c>
      <c r="H33" s="16">
        <f t="shared" si="0"/>
        <v>94.19546635763196</v>
      </c>
      <c r="I33" s="16">
        <f t="shared" si="0"/>
        <v>99.66307389194617</v>
      </c>
    </row>
    <row r="34" spans="1:9" ht="12.75">
      <c r="A34" s="8">
        <v>20</v>
      </c>
      <c r="B34">
        <f t="shared" si="1"/>
        <v>2E-05</v>
      </c>
      <c r="C34">
        <f t="shared" si="2"/>
        <v>0.0012143290831815423</v>
      </c>
      <c r="D34">
        <f t="shared" si="3"/>
        <v>4.310868245294475</v>
      </c>
      <c r="E34">
        <f t="shared" si="4"/>
        <v>0.7401223716449975</v>
      </c>
      <c r="F34" s="16">
        <f t="shared" si="5"/>
        <v>45.51407903831169</v>
      </c>
      <c r="G34" s="16">
        <f t="shared" si="0"/>
        <v>70.31284416956656</v>
      </c>
      <c r="H34" s="16">
        <f t="shared" si="0"/>
        <v>95.198007467884</v>
      </c>
      <c r="I34" s="16">
        <f t="shared" si="0"/>
        <v>99.76940867721503</v>
      </c>
    </row>
    <row r="35" spans="1:9" ht="12.75">
      <c r="A35" s="8">
        <v>22</v>
      </c>
      <c r="B35">
        <f t="shared" si="1"/>
        <v>2.2E-05</v>
      </c>
      <c r="C35">
        <f t="shared" si="2"/>
        <v>0.001469338190649666</v>
      </c>
      <c r="D35">
        <f t="shared" si="3"/>
        <v>5.216150576806314</v>
      </c>
      <c r="E35">
        <f t="shared" si="4"/>
        <v>0.7773593053394384</v>
      </c>
      <c r="F35" s="16">
        <f t="shared" si="5"/>
        <v>47.15349527557661</v>
      </c>
      <c r="G35" s="16">
        <f t="shared" si="0"/>
        <v>72.07246938411495</v>
      </c>
      <c r="H35" s="16">
        <f t="shared" si="0"/>
        <v>95.87825289605641</v>
      </c>
      <c r="I35" s="16">
        <f t="shared" si="0"/>
        <v>99.83011200811133</v>
      </c>
    </row>
    <row r="36" spans="1:9" ht="12.75">
      <c r="A36" s="8">
        <v>24</v>
      </c>
      <c r="B36">
        <f t="shared" si="1"/>
        <v>2.4E-05</v>
      </c>
      <c r="C36">
        <f t="shared" si="2"/>
        <v>0.0017486338797814208</v>
      </c>
      <c r="D36">
        <f t="shared" si="3"/>
        <v>6.2076502732240435</v>
      </c>
      <c r="E36">
        <f t="shared" si="4"/>
        <v>0.8075953321683689</v>
      </c>
      <c r="F36" s="16">
        <f t="shared" si="5"/>
        <v>48.448327563984265</v>
      </c>
      <c r="G36" s="16">
        <f t="shared" si="0"/>
        <v>73.42425069049735</v>
      </c>
      <c r="H36" s="16">
        <f t="shared" si="0"/>
        <v>96.35905770401733</v>
      </c>
      <c r="I36" s="16">
        <f t="shared" si="0"/>
        <v>99.86743539197325</v>
      </c>
    </row>
    <row r="37" spans="1:9" ht="12.75">
      <c r="A37" s="8">
        <v>26</v>
      </c>
      <c r="B37">
        <f t="shared" si="1"/>
        <v>2.6E-05</v>
      </c>
      <c r="C37">
        <f t="shared" si="2"/>
        <v>0.002052216150576806</v>
      </c>
      <c r="D37">
        <f t="shared" si="3"/>
        <v>7.2853673345476615</v>
      </c>
      <c r="E37">
        <f t="shared" si="4"/>
        <v>0.8323636587670118</v>
      </c>
      <c r="F37" s="16">
        <f t="shared" si="5"/>
        <v>49.48533626425685</v>
      </c>
      <c r="G37" s="16">
        <f t="shared" si="0"/>
        <v>74.48268747664795</v>
      </c>
      <c r="H37" s="16">
        <f t="shared" si="0"/>
        <v>96.71082234143302</v>
      </c>
      <c r="I37" s="16">
        <f t="shared" si="0"/>
        <v>99.89181310330383</v>
      </c>
    </row>
    <row r="38" spans="1:9" ht="12.75">
      <c r="A38" s="8">
        <v>28</v>
      </c>
      <c r="B38">
        <f t="shared" si="1"/>
        <v>2.8E-05</v>
      </c>
      <c r="C38">
        <f t="shared" si="2"/>
        <v>0.002380085003035823</v>
      </c>
      <c r="D38">
        <f t="shared" si="3"/>
        <v>8.449301760777171</v>
      </c>
      <c r="E38">
        <f t="shared" si="4"/>
        <v>0.8528364201157282</v>
      </c>
      <c r="F38" s="16">
        <f t="shared" si="5"/>
        <v>50.32673098452032</v>
      </c>
      <c r="G38" s="16">
        <f t="shared" si="0"/>
        <v>75.32566345315786</v>
      </c>
      <c r="H38" s="16">
        <f t="shared" si="0"/>
        <v>96.97577770989551</v>
      </c>
      <c r="I38" s="16">
        <f t="shared" si="0"/>
        <v>99.90854079540034</v>
      </c>
    </row>
    <row r="39" spans="1:9" ht="12.75">
      <c r="A39" s="8">
        <v>30</v>
      </c>
      <c r="B39">
        <f t="shared" si="1"/>
        <v>3E-05</v>
      </c>
      <c r="C39">
        <f t="shared" si="2"/>
        <v>0.00273224043715847</v>
      </c>
      <c r="D39">
        <f t="shared" si="3"/>
        <v>9.699453551912567</v>
      </c>
      <c r="E39">
        <f t="shared" si="4"/>
        <v>0.8699083434611764</v>
      </c>
      <c r="F39" s="16">
        <f t="shared" si="5"/>
        <v>51.01763133595361</v>
      </c>
      <c r="G39" s="16">
        <f t="shared" si="5"/>
        <v>76.00727560059445</v>
      </c>
      <c r="H39" s="16">
        <f t="shared" si="5"/>
        <v>97.18032591118862</v>
      </c>
      <c r="I39" s="16">
        <f t="shared" si="5"/>
        <v>99.92049438032886</v>
      </c>
    </row>
    <row r="40" spans="1:9" ht="12.75">
      <c r="A40" s="8">
        <v>32</v>
      </c>
      <c r="B40">
        <f t="shared" si="1"/>
        <v>3.2E-05</v>
      </c>
      <c r="C40">
        <f t="shared" si="2"/>
        <v>0.003108682452944748</v>
      </c>
      <c r="D40">
        <f t="shared" si="3"/>
        <v>11.035822707953853</v>
      </c>
      <c r="E40">
        <f t="shared" si="4"/>
        <v>0.8842648250161803</v>
      </c>
      <c r="F40" s="16">
        <f t="shared" si="5"/>
        <v>51.59119384313819</v>
      </c>
      <c r="G40" s="16">
        <f t="shared" si="5"/>
        <v>76.56587486467379</v>
      </c>
      <c r="H40" s="16">
        <f t="shared" si="5"/>
        <v>97.34159061370318</v>
      </c>
      <c r="I40" s="16">
        <f t="shared" si="5"/>
        <v>99.9293285953485</v>
      </c>
    </row>
    <row r="41" spans="1:9" ht="12.75">
      <c r="A41" s="8">
        <v>34</v>
      </c>
      <c r="B41">
        <f t="shared" si="1"/>
        <v>3.4E-05</v>
      </c>
      <c r="C41">
        <f t="shared" si="2"/>
        <v>0.003509411050394657</v>
      </c>
      <c r="D41">
        <f t="shared" si="3"/>
        <v>12.45840922890103</v>
      </c>
      <c r="E41">
        <f t="shared" si="4"/>
        <v>0.896434178906223</v>
      </c>
      <c r="F41" s="16">
        <f t="shared" si="5"/>
        <v>52.0721148997927</v>
      </c>
      <c r="G41" s="16">
        <f t="shared" si="5"/>
        <v>77.02917829821328</v>
      </c>
      <c r="H41" s="16">
        <f t="shared" si="5"/>
        <v>97.47104368671914</v>
      </c>
      <c r="I41" s="16">
        <f t="shared" si="5"/>
        <v>99.93604379965517</v>
      </c>
    </row>
    <row r="42" spans="1:9" ht="12.75">
      <c r="A42" s="8">
        <v>36</v>
      </c>
      <c r="B42">
        <f t="shared" si="1"/>
        <v>3.6E-05</v>
      </c>
      <c r="C42">
        <f t="shared" si="2"/>
        <v>0.003934426229508197</v>
      </c>
      <c r="D42">
        <f t="shared" si="3"/>
        <v>13.967213114754097</v>
      </c>
      <c r="E42">
        <f t="shared" si="4"/>
        <v>0.9068267336744511</v>
      </c>
      <c r="F42" s="16">
        <f t="shared" si="5"/>
        <v>52.47903444221937</v>
      </c>
      <c r="G42" s="16">
        <f t="shared" si="5"/>
        <v>77.41757832456229</v>
      </c>
      <c r="H42" s="16">
        <f t="shared" si="5"/>
        <v>97.57659342686638</v>
      </c>
      <c r="I42" s="16">
        <f t="shared" si="5"/>
        <v>99.94127100581292</v>
      </c>
    </row>
    <row r="43" spans="1:9" ht="12.75">
      <c r="A43" s="8">
        <v>38</v>
      </c>
      <c r="B43">
        <f t="shared" si="1"/>
        <v>3.8E-05</v>
      </c>
      <c r="C43">
        <f t="shared" si="2"/>
        <v>0.004383727990285367</v>
      </c>
      <c r="D43">
        <f t="shared" si="3"/>
        <v>15.562234365513053</v>
      </c>
      <c r="E43">
        <f t="shared" si="4"/>
        <v>0.9157637992217673</v>
      </c>
      <c r="F43" s="16">
        <f t="shared" si="5"/>
        <v>52.826200391632085</v>
      </c>
      <c r="G43" s="16">
        <f t="shared" si="5"/>
        <v>77.74632630509547</v>
      </c>
      <c r="H43" s="16">
        <f t="shared" si="5"/>
        <v>97.66383082491706</v>
      </c>
      <c r="I43" s="16">
        <f t="shared" si="5"/>
        <v>99.94542313585393</v>
      </c>
    </row>
    <row r="44" spans="1:9" ht="12.75">
      <c r="A44" s="8">
        <v>40</v>
      </c>
      <c r="B44">
        <f t="shared" si="1"/>
        <v>4E-05</v>
      </c>
      <c r="C44">
        <f t="shared" si="2"/>
        <v>0.004857316332726169</v>
      </c>
      <c r="D44">
        <f t="shared" si="3"/>
        <v>17.2434729811779</v>
      </c>
      <c r="E44">
        <f t="shared" si="4"/>
        <v>0.9234990895289675</v>
      </c>
      <c r="F44" s="16">
        <f t="shared" si="5"/>
        <v>53.12463436320427</v>
      </c>
      <c r="G44" s="16">
        <f t="shared" si="5"/>
        <v>78.0270009641671</v>
      </c>
      <c r="H44" s="16">
        <f t="shared" si="5"/>
        <v>97.73679787801954</v>
      </c>
      <c r="I44" s="16">
        <f t="shared" si="5"/>
        <v>99.94877916155063</v>
      </c>
    </row>
    <row r="45" spans="1:9" ht="12.75">
      <c r="A45" s="8">
        <v>42</v>
      </c>
      <c r="B45">
        <f t="shared" si="1"/>
        <v>4.2E-05</v>
      </c>
      <c r="C45">
        <f t="shared" si="2"/>
        <v>0.005355191256830601</v>
      </c>
      <c r="D45">
        <f t="shared" si="3"/>
        <v>19.010928961748633</v>
      </c>
      <c r="E45">
        <f t="shared" si="4"/>
        <v>0.9302346075413518</v>
      </c>
      <c r="F45" s="16">
        <f t="shared" si="5"/>
        <v>53.38295814703869</v>
      </c>
      <c r="G45" s="16">
        <f t="shared" si="5"/>
        <v>78.26851408879254</v>
      </c>
      <c r="H45" s="16">
        <f t="shared" si="5"/>
        <v>97.79847532937077</v>
      </c>
      <c r="I45" s="16">
        <f t="shared" si="5"/>
        <v>99.9515328912461</v>
      </c>
    </row>
    <row r="46" spans="1:9" ht="12.75">
      <c r="A46" s="8">
        <v>44</v>
      </c>
      <c r="B46">
        <f t="shared" si="1"/>
        <v>4.4E-05</v>
      </c>
      <c r="C46">
        <f t="shared" si="2"/>
        <v>0.005877352762598664</v>
      </c>
      <c r="D46">
        <f t="shared" si="3"/>
        <v>20.864602307225255</v>
      </c>
      <c r="E46">
        <f t="shared" si="4"/>
        <v>0.9361324842399221</v>
      </c>
      <c r="F46" s="16">
        <f t="shared" si="5"/>
        <v>53.607987010172934</v>
      </c>
      <c r="G46" s="16">
        <f t="shared" si="5"/>
        <v>78.47781130751717</v>
      </c>
      <c r="H46" s="16">
        <f t="shared" si="5"/>
        <v>97.85110058961727</v>
      </c>
      <c r="I46" s="16">
        <f t="shared" si="5"/>
        <v>99.95382231324056</v>
      </c>
    </row>
    <row r="47" spans="1:9" ht="12.75">
      <c r="A47" s="8">
        <v>46</v>
      </c>
      <c r="B47">
        <f t="shared" si="1"/>
        <v>4.6E-05</v>
      </c>
      <c r="C47">
        <f t="shared" si="2"/>
        <v>0.006423800850030359</v>
      </c>
      <c r="D47">
        <f t="shared" si="3"/>
        <v>22.804493017607772</v>
      </c>
      <c r="E47">
        <f t="shared" si="4"/>
        <v>0.9413238600408622</v>
      </c>
      <c r="F47" s="16">
        <f t="shared" si="5"/>
        <v>53.80516084544955</v>
      </c>
      <c r="G47" s="16">
        <f t="shared" si="5"/>
        <v>78.66036835485212</v>
      </c>
      <c r="H47" s="16">
        <f t="shared" si="5"/>
        <v>97.89637997468975</v>
      </c>
      <c r="I47" s="16">
        <f t="shared" si="5"/>
        <v>99.95574782789114</v>
      </c>
    </row>
    <row r="48" spans="1:9" ht="12.75">
      <c r="A48" s="8">
        <v>48</v>
      </c>
      <c r="B48">
        <f t="shared" si="1"/>
        <v>4.8E-05</v>
      </c>
      <c r="C48">
        <f t="shared" si="2"/>
        <v>0.006994535519125683</v>
      </c>
      <c r="D48">
        <f t="shared" si="3"/>
        <v>24.830601092896174</v>
      </c>
      <c r="E48">
        <f t="shared" si="4"/>
        <v>0.9459155959270623</v>
      </c>
      <c r="F48" s="16">
        <f t="shared" si="5"/>
        <v>53.978861204398534</v>
      </c>
      <c r="G48" s="16">
        <f t="shared" si="5"/>
        <v>78.82054783955985</v>
      </c>
      <c r="H48" s="16">
        <f t="shared" si="5"/>
        <v>97.93563348719456</v>
      </c>
      <c r="I48" s="16">
        <f t="shared" si="5"/>
        <v>99.95738390900809</v>
      </c>
    </row>
    <row r="49" spans="1:9" ht="12.75">
      <c r="A49" s="8">
        <v>50</v>
      </c>
      <c r="B49">
        <f t="shared" si="1"/>
        <v>5E-05</v>
      </c>
      <c r="C49">
        <f t="shared" si="2"/>
        <v>0.0075895567698846395</v>
      </c>
      <c r="D49">
        <f t="shared" si="3"/>
        <v>26.94292653309047</v>
      </c>
      <c r="E49">
        <f t="shared" si="4"/>
        <v>0.949995383280031</v>
      </c>
      <c r="F49" s="16">
        <f t="shared" si="5"/>
        <v>54.13264706182308</v>
      </c>
      <c r="G49" s="16">
        <f t="shared" si="5"/>
        <v>78.96185934444713</v>
      </c>
      <c r="H49" s="16">
        <f t="shared" si="5"/>
        <v>97.96989553723844</v>
      </c>
      <c r="I49" s="16">
        <f t="shared" si="5"/>
        <v>99.95878675870276</v>
      </c>
    </row>
    <row r="50" spans="1:9" ht="12.75">
      <c r="A50" s="8">
        <v>55</v>
      </c>
      <c r="B50">
        <f t="shared" si="1"/>
        <v>5.5E-05</v>
      </c>
      <c r="C50">
        <f t="shared" si="2"/>
        <v>0.009183363691560413</v>
      </c>
      <c r="D50">
        <f t="shared" si="3"/>
        <v>32.60094110503946</v>
      </c>
      <c r="E50">
        <f t="shared" si="4"/>
        <v>0.958401004441207</v>
      </c>
      <c r="F50" s="16">
        <f t="shared" si="5"/>
        <v>54.44787520276916</v>
      </c>
      <c r="G50" s="16">
        <f t="shared" si="5"/>
        <v>79.25003926457507</v>
      </c>
      <c r="H50" s="16">
        <f t="shared" si="5"/>
        <v>98.03870374931923</v>
      </c>
      <c r="I50" s="16">
        <f t="shared" si="5"/>
        <v>99.96153317017065</v>
      </c>
    </row>
    <row r="51" spans="1:9" ht="12.75">
      <c r="A51" s="8">
        <v>60</v>
      </c>
      <c r="B51">
        <f t="shared" si="1"/>
        <v>6E-05</v>
      </c>
      <c r="C51">
        <f t="shared" si="2"/>
        <v>0.01092896174863388</v>
      </c>
      <c r="D51">
        <f t="shared" si="3"/>
        <v>38.79781420765027</v>
      </c>
      <c r="E51">
        <f t="shared" si="4"/>
        <v>0.9648690876177866</v>
      </c>
      <c r="F51" s="16">
        <f t="shared" si="5"/>
        <v>54.68896596014963</v>
      </c>
      <c r="G51" s="16">
        <f t="shared" si="5"/>
        <v>79.4691019423952</v>
      </c>
      <c r="H51" s="16">
        <f t="shared" si="5"/>
        <v>98.09005937462277</v>
      </c>
      <c r="I51" s="16">
        <f t="shared" si="5"/>
        <v>99.96352126807534</v>
      </c>
    </row>
    <row r="52" spans="1:9" ht="12.75">
      <c r="A52" s="8">
        <v>65</v>
      </c>
      <c r="B52">
        <f t="shared" si="1"/>
        <v>6.5E-05</v>
      </c>
      <c r="C52">
        <f t="shared" si="2"/>
        <v>0.012826350941105034</v>
      </c>
      <c r="D52">
        <f t="shared" si="3"/>
        <v>45.53354584092287</v>
      </c>
      <c r="E52">
        <f t="shared" si="4"/>
        <v>0.9699481921708488</v>
      </c>
      <c r="F52" s="16">
        <f t="shared" si="5"/>
        <v>54.877389306449096</v>
      </c>
      <c r="G52" s="16">
        <f t="shared" si="5"/>
        <v>79.63950004198246</v>
      </c>
      <c r="H52" s="16">
        <f t="shared" si="5"/>
        <v>98.12944236077524</v>
      </c>
      <c r="I52" s="16">
        <f t="shared" si="5"/>
        <v>99.96501014118337</v>
      </c>
    </row>
    <row r="53" spans="1:9" ht="12.75">
      <c r="A53" s="8">
        <v>70</v>
      </c>
      <c r="B53">
        <f t="shared" si="1"/>
        <v>7E-05</v>
      </c>
      <c r="C53">
        <f t="shared" si="2"/>
        <v>0.014875531268973887</v>
      </c>
      <c r="D53">
        <f t="shared" si="3"/>
        <v>52.808136004857296</v>
      </c>
      <c r="E53">
        <f t="shared" si="4"/>
        <v>0.9740068965588254</v>
      </c>
      <c r="F53" s="16">
        <f t="shared" si="5"/>
        <v>55.02739471009961</v>
      </c>
      <c r="G53" s="16">
        <f t="shared" si="5"/>
        <v>79.77464773438824</v>
      </c>
      <c r="H53" s="16">
        <f t="shared" si="5"/>
        <v>98.16032868715786</v>
      </c>
      <c r="I53" s="16">
        <f t="shared" si="5"/>
        <v>99.96615609460706</v>
      </c>
    </row>
    <row r="54" spans="1:9" ht="12.75">
      <c r="A54" s="8">
        <v>75</v>
      </c>
      <c r="B54">
        <f t="shared" si="1"/>
        <v>7.5E-05</v>
      </c>
      <c r="C54">
        <f t="shared" si="2"/>
        <v>0.017076502732240435</v>
      </c>
      <c r="D54">
        <f t="shared" si="3"/>
        <v>60.62158469945354</v>
      </c>
      <c r="E54">
        <f t="shared" si="4"/>
        <v>0.9772998472602091</v>
      </c>
      <c r="F54" s="16">
        <f t="shared" si="5"/>
        <v>55.1487321690685</v>
      </c>
      <c r="G54" s="16">
        <f t="shared" si="5"/>
        <v>79.8836377395805</v>
      </c>
      <c r="H54" s="16">
        <f t="shared" si="5"/>
        <v>98.18501257772834</v>
      </c>
      <c r="I54" s="16">
        <f t="shared" si="5"/>
        <v>99.96705820656996</v>
      </c>
    </row>
    <row r="55" spans="1:9" ht="12.75">
      <c r="A55" s="8">
        <v>80</v>
      </c>
      <c r="B55">
        <f t="shared" si="1"/>
        <v>8E-05</v>
      </c>
      <c r="C55">
        <f t="shared" si="2"/>
        <v>0.019429265330904676</v>
      </c>
      <c r="D55">
        <f t="shared" si="3"/>
        <v>68.9738919247116</v>
      </c>
      <c r="E55">
        <f t="shared" si="4"/>
        <v>0.9800073284543501</v>
      </c>
      <c r="F55" s="16">
        <f t="shared" si="5"/>
        <v>55.24825118085638</v>
      </c>
      <c r="G55" s="16">
        <f t="shared" si="5"/>
        <v>79.97280977628279</v>
      </c>
      <c r="H55" s="16">
        <f t="shared" si="5"/>
        <v>98.20505949845196</v>
      </c>
      <c r="I55" s="16">
        <f t="shared" si="5"/>
        <v>99.96778188595903</v>
      </c>
    </row>
    <row r="56" spans="1:9" ht="12.75">
      <c r="A56" s="8">
        <v>85</v>
      </c>
      <c r="B56">
        <f t="shared" si="1"/>
        <v>8.5E-05</v>
      </c>
      <c r="C56">
        <f t="shared" si="2"/>
        <v>0.02193381906496661</v>
      </c>
      <c r="D56">
        <f t="shared" si="3"/>
        <v>77.86505768063145</v>
      </c>
      <c r="E56">
        <f t="shared" si="4"/>
        <v>0.9822597580680383</v>
      </c>
      <c r="F56" s="16">
        <f t="shared" si="5"/>
        <v>55.33087555165036</v>
      </c>
      <c r="G56" s="16">
        <f t="shared" si="5"/>
        <v>80.04669321017852</v>
      </c>
      <c r="H56" s="16">
        <f t="shared" si="5"/>
        <v>98.22156826231934</v>
      </c>
      <c r="I56" s="16">
        <f t="shared" si="5"/>
        <v>99.9683718055441</v>
      </c>
    </row>
    <row r="57" spans="1:9" ht="12.75">
      <c r="A57" s="8">
        <v>90</v>
      </c>
      <c r="B57">
        <f t="shared" si="1"/>
        <v>9E-05</v>
      </c>
      <c r="C57">
        <f t="shared" si="2"/>
        <v>0.024590163934426236</v>
      </c>
      <c r="D57">
        <f t="shared" si="3"/>
        <v>87.29508196721314</v>
      </c>
      <c r="E57">
        <f t="shared" si="4"/>
        <v>0.9841533018004746</v>
      </c>
      <c r="F57" s="16">
        <f t="shared" si="5"/>
        <v>55.40021711437213</v>
      </c>
      <c r="G57" s="16">
        <f t="shared" si="5"/>
        <v>80.10859366554855</v>
      </c>
      <c r="H57" s="16">
        <f t="shared" si="5"/>
        <v>98.23532910553028</v>
      </c>
      <c r="I57" s="16">
        <f t="shared" si="5"/>
        <v>99.96885936634212</v>
      </c>
    </row>
    <row r="58" spans="1:9" ht="12.75">
      <c r="A58" s="8">
        <v>95</v>
      </c>
      <c r="B58">
        <f t="shared" si="1"/>
        <v>9.5E-05</v>
      </c>
      <c r="C58">
        <f t="shared" si="2"/>
        <v>0.02739829993928355</v>
      </c>
      <c r="D58">
        <f t="shared" si="3"/>
        <v>97.2639647844566</v>
      </c>
      <c r="E58">
        <f t="shared" si="4"/>
        <v>0.985760088785079</v>
      </c>
      <c r="F58" s="16">
        <f t="shared" si="5"/>
        <v>55.458973215580954</v>
      </c>
      <c r="G58" s="16">
        <f t="shared" si="5"/>
        <v>80.16096932989664</v>
      </c>
      <c r="H58" s="16">
        <f t="shared" si="5"/>
        <v>98.24692247474881</v>
      </c>
      <c r="I58" s="16">
        <f t="shared" si="5"/>
        <v>99.96926719190459</v>
      </c>
    </row>
    <row r="59" spans="1:9" ht="12.75">
      <c r="A59" s="8">
        <v>100</v>
      </c>
      <c r="B59">
        <f t="shared" si="1"/>
        <v>0.0001</v>
      </c>
      <c r="C59">
        <f t="shared" si="2"/>
        <v>0.030358227079538558</v>
      </c>
      <c r="D59">
        <f t="shared" si="3"/>
        <v>107.77170613236189</v>
      </c>
      <c r="E59">
        <f t="shared" si="4"/>
        <v>0.98713505352932</v>
      </c>
      <c r="F59" s="16">
        <f t="shared" si="5"/>
        <v>55.509190705342824</v>
      </c>
      <c r="G59" s="16">
        <f t="shared" si="5"/>
        <v>80.20567888306446</v>
      </c>
      <c r="H59" s="16">
        <f t="shared" si="5"/>
        <v>98.25678269502025</v>
      </c>
      <c r="I59" s="16">
        <f t="shared" si="5"/>
        <v>99.96961193427619</v>
      </c>
    </row>
    <row r="60" spans="1:9" ht="12.75">
      <c r="A60" s="8">
        <v>110</v>
      </c>
      <c r="B60">
        <f t="shared" si="1"/>
        <v>0.00011</v>
      </c>
      <c r="C60">
        <f t="shared" si="2"/>
        <v>0.03673345476624165</v>
      </c>
      <c r="D60">
        <f t="shared" si="3"/>
        <v>130.40376442015784</v>
      </c>
      <c r="E60">
        <f t="shared" si="4"/>
        <v>0.9893499434694917</v>
      </c>
      <c r="F60" s="16">
        <f t="shared" si="5"/>
        <v>55.58996553809408</v>
      </c>
      <c r="G60" s="16">
        <f t="shared" si="5"/>
        <v>80.27748839092328</v>
      </c>
      <c r="H60" s="16">
        <f t="shared" si="5"/>
        <v>98.27254974112981</v>
      </c>
      <c r="I60" s="16">
        <f t="shared" si="5"/>
        <v>99.97015915603129</v>
      </c>
    </row>
    <row r="61" spans="1:9" ht="12.75">
      <c r="A61" s="8">
        <v>120</v>
      </c>
      <c r="B61">
        <f t="shared" si="1"/>
        <v>0.00012</v>
      </c>
      <c r="C61">
        <f t="shared" si="2"/>
        <v>0.04371584699453552</v>
      </c>
      <c r="D61">
        <f t="shared" si="3"/>
        <v>155.19125683060108</v>
      </c>
      <c r="E61">
        <f t="shared" si="4"/>
        <v>0.9910395437710163</v>
      </c>
      <c r="F61" s="16">
        <f t="shared" si="5"/>
        <v>55.65148496182084</v>
      </c>
      <c r="G61" s="16">
        <f t="shared" si="5"/>
        <v>80.33209213908398</v>
      </c>
      <c r="H61" s="16">
        <f t="shared" si="5"/>
        <v>98.28448147293416</v>
      </c>
      <c r="I61" s="16">
        <f t="shared" si="5"/>
        <v>99.97056996183294</v>
      </c>
    </row>
    <row r="62" spans="1:9" ht="12.75">
      <c r="A62" s="8">
        <v>130</v>
      </c>
      <c r="B62">
        <f t="shared" si="1"/>
        <v>0.00013</v>
      </c>
      <c r="C62">
        <f t="shared" si="2"/>
        <v>0.05130540376442014</v>
      </c>
      <c r="D62">
        <f t="shared" si="3"/>
        <v>182.13418336369148</v>
      </c>
      <c r="E62">
        <f t="shared" si="4"/>
        <v>0.9923574467843501</v>
      </c>
      <c r="F62" s="16">
        <f aca="true" t="shared" si="6" ref="F62:I106">(1-EXP(-$B$20*$E62*F$21))*100</f>
        <v>55.69941148346336</v>
      </c>
      <c r="G62" s="16">
        <f t="shared" si="6"/>
        <v>80.37457857088502</v>
      </c>
      <c r="H62" s="16">
        <f t="shared" si="6"/>
        <v>98.29373108628613</v>
      </c>
      <c r="I62" s="16">
        <f t="shared" si="6"/>
        <v>99.97088646394093</v>
      </c>
    </row>
    <row r="63" spans="1:9" ht="12.75">
      <c r="A63" s="8">
        <v>140</v>
      </c>
      <c r="B63">
        <f t="shared" si="1"/>
        <v>0.00014</v>
      </c>
      <c r="C63">
        <f t="shared" si="2"/>
        <v>0.05950212507589555</v>
      </c>
      <c r="D63">
        <f t="shared" si="3"/>
        <v>211.23254401942918</v>
      </c>
      <c r="E63">
        <f t="shared" si="4"/>
        <v>0.9934050338986768</v>
      </c>
      <c r="F63" s="16">
        <f t="shared" si="6"/>
        <v>55.737470816317945</v>
      </c>
      <c r="G63" s="16">
        <f t="shared" si="6"/>
        <v>80.40828510263694</v>
      </c>
      <c r="H63" s="16">
        <f t="shared" si="6"/>
        <v>98.30104791586997</v>
      </c>
      <c r="I63" s="16">
        <f t="shared" si="6"/>
        <v>99.9711356181583</v>
      </c>
    </row>
    <row r="64" spans="1:9" ht="12.75">
      <c r="A64" s="8">
        <v>150</v>
      </c>
      <c r="B64">
        <f t="shared" si="1"/>
        <v>0.00015</v>
      </c>
      <c r="C64">
        <f t="shared" si="2"/>
        <v>0.06830601092896174</v>
      </c>
      <c r="D64">
        <f t="shared" si="3"/>
        <v>242.48633879781417</v>
      </c>
      <c r="E64">
        <f t="shared" si="4"/>
        <v>0.9942513831529517</v>
      </c>
      <c r="F64" s="16">
        <f t="shared" si="6"/>
        <v>55.76819520262295</v>
      </c>
      <c r="G64" s="16">
        <f t="shared" si="6"/>
        <v>80.43547444366733</v>
      </c>
      <c r="H64" s="16">
        <f t="shared" si="6"/>
        <v>98.30693628739068</v>
      </c>
      <c r="I64" s="16">
        <f t="shared" si="6"/>
        <v>99.97133535265046</v>
      </c>
    </row>
    <row r="65" spans="1:9" ht="12.75">
      <c r="A65" s="8">
        <v>160</v>
      </c>
      <c r="B65">
        <f t="shared" si="1"/>
        <v>0.00016</v>
      </c>
      <c r="C65">
        <f t="shared" si="2"/>
        <v>0.0777170613236187</v>
      </c>
      <c r="D65">
        <f t="shared" si="3"/>
        <v>275.8955676988464</v>
      </c>
      <c r="E65">
        <f t="shared" si="4"/>
        <v>0.9949448631008893</v>
      </c>
      <c r="F65" s="16">
        <f t="shared" si="6"/>
        <v>55.793354191032016</v>
      </c>
      <c r="G65" s="16">
        <f t="shared" si="6"/>
        <v>80.45772466320454</v>
      </c>
      <c r="H65" s="16">
        <f t="shared" si="6"/>
        <v>98.31174587420746</v>
      </c>
      <c r="I65" s="16">
        <f t="shared" si="6"/>
        <v>99.97149798006745</v>
      </c>
    </row>
    <row r="66" spans="1:9" ht="12.75">
      <c r="A66" s="8">
        <v>170</v>
      </c>
      <c r="B66">
        <f t="shared" si="1"/>
        <v>0.00017</v>
      </c>
      <c r="C66">
        <f t="shared" si="2"/>
        <v>0.08773527625986643</v>
      </c>
      <c r="D66">
        <f t="shared" si="3"/>
        <v>311.4602307225258</v>
      </c>
      <c r="E66">
        <f t="shared" si="4"/>
        <v>0.9955201522946044</v>
      </c>
      <c r="F66" s="16">
        <f t="shared" si="6"/>
        <v>55.81421443780263</v>
      </c>
      <c r="G66" s="16">
        <f t="shared" si="6"/>
        <v>80.4761635425151</v>
      </c>
      <c r="H66" s="16">
        <f t="shared" si="6"/>
        <v>98.31572538632798</v>
      </c>
      <c r="I66" s="16">
        <f t="shared" si="6"/>
        <v>99.9716321902574</v>
      </c>
    </row>
    <row r="67" spans="1:9" ht="12.75">
      <c r="A67" s="8">
        <v>180</v>
      </c>
      <c r="B67">
        <f t="shared" si="1"/>
        <v>0.00018</v>
      </c>
      <c r="C67">
        <f t="shared" si="2"/>
        <v>0.09836065573770494</v>
      </c>
      <c r="D67">
        <f t="shared" si="3"/>
        <v>349.18032786885254</v>
      </c>
      <c r="E67">
        <f t="shared" si="4"/>
        <v>0.9960026345874696</v>
      </c>
      <c r="F67" s="16">
        <f t="shared" si="6"/>
        <v>55.831701874457586</v>
      </c>
      <c r="G67" s="16">
        <f t="shared" si="6"/>
        <v>80.49161440693207</v>
      </c>
      <c r="H67" s="16">
        <f t="shared" si="6"/>
        <v>98.31905568143198</v>
      </c>
      <c r="I67" s="16">
        <f t="shared" si="6"/>
        <v>99.97174426197873</v>
      </c>
    </row>
    <row r="68" spans="1:9" ht="12.75">
      <c r="A68" s="8">
        <v>190</v>
      </c>
      <c r="B68">
        <f t="shared" si="1"/>
        <v>0.00019</v>
      </c>
      <c r="C68">
        <f t="shared" si="2"/>
        <v>0.1095931997571342</v>
      </c>
      <c r="D68">
        <f t="shared" si="3"/>
        <v>389.0558591378264</v>
      </c>
      <c r="E68">
        <f t="shared" si="4"/>
        <v>0.9964112334171719</v>
      </c>
      <c r="F68" s="16">
        <f t="shared" si="6"/>
        <v>55.846506012990105</v>
      </c>
      <c r="G68" s="16">
        <f t="shared" si="6"/>
        <v>80.50468968739082</v>
      </c>
      <c r="H68" s="16">
        <f t="shared" si="6"/>
        <v>98.32187085176407</v>
      </c>
      <c r="I68" s="16">
        <f t="shared" si="6"/>
        <v>99.9718388256184</v>
      </c>
    </row>
    <row r="69" spans="1:9" ht="12.75">
      <c r="A69" s="8">
        <v>200</v>
      </c>
      <c r="B69">
        <f t="shared" si="1"/>
        <v>0.0002</v>
      </c>
      <c r="C69">
        <f t="shared" si="2"/>
        <v>0.12143290831815423</v>
      </c>
      <c r="D69">
        <f t="shared" si="3"/>
        <v>431.08682452944754</v>
      </c>
      <c r="E69">
        <f t="shared" si="4"/>
        <v>0.9967602874815013</v>
      </c>
      <c r="F69" s="16">
        <f t="shared" si="6"/>
        <v>55.85914882672789</v>
      </c>
      <c r="G69" s="16">
        <f t="shared" si="6"/>
        <v>80.51585257699043</v>
      </c>
      <c r="H69" s="16">
        <f t="shared" si="6"/>
        <v>98.32427203520064</v>
      </c>
      <c r="I69" s="16">
        <f t="shared" si="6"/>
        <v>99.97191935787988</v>
      </c>
    </row>
    <row r="70" spans="1:9" ht="12.75">
      <c r="A70" s="8">
        <v>220</v>
      </c>
      <c r="B70">
        <f t="shared" si="1"/>
        <v>0.00022</v>
      </c>
      <c r="C70">
        <f t="shared" si="2"/>
        <v>0.1469338190649666</v>
      </c>
      <c r="D70">
        <f t="shared" si="3"/>
        <v>521.6150576806314</v>
      </c>
      <c r="E70">
        <f t="shared" si="4"/>
        <v>0.9973214215283933</v>
      </c>
      <c r="F70" s="16">
        <f t="shared" si="6"/>
        <v>55.879465636157356</v>
      </c>
      <c r="G70" s="16">
        <f t="shared" si="6"/>
        <v>80.5337844744898</v>
      </c>
      <c r="H70" s="16">
        <f t="shared" si="6"/>
        <v>98.32812494230205</v>
      </c>
      <c r="I70" s="16">
        <f t="shared" si="6"/>
        <v>99.97204833791447</v>
      </c>
    </row>
    <row r="71" spans="1:9" ht="12.75">
      <c r="A71" s="8">
        <v>240</v>
      </c>
      <c r="B71">
        <f t="shared" si="1"/>
        <v>0.00024</v>
      </c>
      <c r="C71">
        <f t="shared" si="2"/>
        <v>0.17486338797814208</v>
      </c>
      <c r="D71">
        <f t="shared" si="3"/>
        <v>620.7650273224043</v>
      </c>
      <c r="E71">
        <f t="shared" si="4"/>
        <v>0.9977485273040445</v>
      </c>
      <c r="F71" s="16">
        <f t="shared" si="6"/>
        <v>55.8949234569337</v>
      </c>
      <c r="G71" s="16">
        <f t="shared" si="6"/>
        <v>80.54742223130262</v>
      </c>
      <c r="H71" s="16">
        <f t="shared" si="6"/>
        <v>98.33105163425192</v>
      </c>
      <c r="I71" s="16">
        <f t="shared" si="6"/>
        <v>99.97214611352466</v>
      </c>
    </row>
    <row r="72" spans="1:9" ht="12.75">
      <c r="A72" s="8">
        <v>260</v>
      </c>
      <c r="B72">
        <f t="shared" si="1"/>
        <v>0.00026</v>
      </c>
      <c r="C72">
        <f t="shared" si="2"/>
        <v>0.20522161505768055</v>
      </c>
      <c r="D72">
        <f t="shared" si="3"/>
        <v>728.5367334547659</v>
      </c>
      <c r="E72">
        <f t="shared" si="4"/>
        <v>0.9980811059010453</v>
      </c>
      <c r="F72" s="16">
        <f t="shared" si="6"/>
        <v>55.906956397631056</v>
      </c>
      <c r="G72" s="16">
        <f t="shared" si="6"/>
        <v>80.55803505879592</v>
      </c>
      <c r="H72" s="16">
        <f t="shared" si="6"/>
        <v>98.33332704145681</v>
      </c>
      <c r="I72" s="16">
        <f t="shared" si="6"/>
        <v>99.97222201249261</v>
      </c>
    </row>
    <row r="73" spans="1:9" ht="12.75">
      <c r="A73" s="8">
        <v>280</v>
      </c>
      <c r="B73">
        <f t="shared" si="1"/>
        <v>0.00028</v>
      </c>
      <c r="C73">
        <f t="shared" si="2"/>
        <v>0.2380085003035822</v>
      </c>
      <c r="D73">
        <f t="shared" si="3"/>
        <v>844.9301760777167</v>
      </c>
      <c r="E73">
        <f t="shared" si="4"/>
        <v>0.998345115169647</v>
      </c>
      <c r="F73" s="16">
        <f t="shared" si="6"/>
        <v>55.91650611166252</v>
      </c>
      <c r="G73" s="16">
        <f t="shared" si="6"/>
        <v>80.56645566596913</v>
      </c>
      <c r="H73" s="16">
        <f t="shared" si="6"/>
        <v>98.33513110804164</v>
      </c>
      <c r="I73" s="16">
        <f t="shared" si="6"/>
        <v>99.9722821157259</v>
      </c>
    </row>
    <row r="74" spans="1:9" ht="12.75">
      <c r="A74" s="8">
        <v>300</v>
      </c>
      <c r="B74">
        <f t="shared" si="1"/>
        <v>0.0003</v>
      </c>
      <c r="C74">
        <f t="shared" si="2"/>
        <v>0.27322404371584696</v>
      </c>
      <c r="D74">
        <f t="shared" si="3"/>
        <v>969.9453551912567</v>
      </c>
      <c r="E74">
        <f t="shared" si="4"/>
        <v>0.9985581807261125</v>
      </c>
      <c r="F74" s="16">
        <f t="shared" si="6"/>
        <v>55.924211587216924</v>
      </c>
      <c r="G74" s="16">
        <f t="shared" si="6"/>
        <v>80.57324875791578</v>
      </c>
      <c r="H74" s="16">
        <f t="shared" si="6"/>
        <v>98.33658563461223</v>
      </c>
      <c r="I74" s="16">
        <f t="shared" si="6"/>
        <v>99.97233052649021</v>
      </c>
    </row>
    <row r="75" spans="1:9" ht="12.75">
      <c r="A75" s="8">
        <v>320</v>
      </c>
      <c r="B75">
        <f t="shared" si="1"/>
        <v>0.00032</v>
      </c>
      <c r="C75">
        <f t="shared" si="2"/>
        <v>0.3108682452944748</v>
      </c>
      <c r="D75">
        <f t="shared" si="3"/>
        <v>1103.5822707953855</v>
      </c>
      <c r="E75">
        <f t="shared" si="4"/>
        <v>0.9987326100310706</v>
      </c>
      <c r="F75" s="16">
        <f t="shared" si="6"/>
        <v>55.93051878737627</v>
      </c>
      <c r="G75" s="16">
        <f t="shared" si="6"/>
        <v>80.57880825650206</v>
      </c>
      <c r="H75" s="16">
        <f t="shared" si="6"/>
        <v>98.33777545849465</v>
      </c>
      <c r="I75" s="16">
        <f t="shared" si="6"/>
        <v>99.97237009573617</v>
      </c>
    </row>
    <row r="76" spans="1:9" ht="12.75">
      <c r="A76" s="8">
        <v>340</v>
      </c>
      <c r="B76">
        <f t="shared" si="1"/>
        <v>0.00034</v>
      </c>
      <c r="C76">
        <f t="shared" si="2"/>
        <v>0.35094110503946574</v>
      </c>
      <c r="D76">
        <f t="shared" si="3"/>
        <v>1245.8409228901032</v>
      </c>
      <c r="E76">
        <f t="shared" si="4"/>
        <v>0.9988772074093015</v>
      </c>
      <c r="F76" s="16">
        <f t="shared" si="6"/>
        <v>55.935746608810135</v>
      </c>
      <c r="G76" s="16">
        <f t="shared" si="6"/>
        <v>80.58341573077013</v>
      </c>
      <c r="H76" s="16">
        <f t="shared" si="6"/>
        <v>98.33876114648122</v>
      </c>
      <c r="I76" s="16">
        <f t="shared" si="6"/>
        <v>99.9724028547156</v>
      </c>
    </row>
    <row r="77" spans="1:9" ht="12.75">
      <c r="A77" s="8">
        <v>360</v>
      </c>
      <c r="B77">
        <f t="shared" si="1"/>
        <v>0.00036</v>
      </c>
      <c r="C77">
        <f t="shared" si="2"/>
        <v>0.3934426229508198</v>
      </c>
      <c r="D77">
        <f t="shared" si="3"/>
        <v>1396.7213114754102</v>
      </c>
      <c r="E77">
        <f t="shared" si="4"/>
        <v>0.998998405604205</v>
      </c>
      <c r="F77" s="16">
        <f t="shared" si="6"/>
        <v>55.94012797068283</v>
      </c>
      <c r="G77" s="16">
        <f t="shared" si="6"/>
        <v>80.58727676760195</v>
      </c>
      <c r="H77" s="16">
        <f t="shared" si="6"/>
        <v>98.3395868771745</v>
      </c>
      <c r="I77" s="16">
        <f t="shared" si="6"/>
        <v>99.97243028261549</v>
      </c>
    </row>
    <row r="78" spans="1:9" ht="12.75">
      <c r="A78" s="8">
        <v>380</v>
      </c>
      <c r="B78">
        <f t="shared" si="1"/>
        <v>0.00038</v>
      </c>
      <c r="C78">
        <f t="shared" si="2"/>
        <v>0.4383727990285368</v>
      </c>
      <c r="D78">
        <f t="shared" si="3"/>
        <v>1556.2234365513057</v>
      </c>
      <c r="E78">
        <f t="shared" si="4"/>
        <v>0.9991009928658708</v>
      </c>
      <c r="F78" s="16">
        <f t="shared" si="6"/>
        <v>55.94383619964503</v>
      </c>
      <c r="G78" s="16">
        <f t="shared" si="6"/>
        <v>80.59054431196292</v>
      </c>
      <c r="H78" s="16">
        <f t="shared" si="6"/>
        <v>98.34028548970042</v>
      </c>
      <c r="I78" s="16">
        <f t="shared" si="6"/>
        <v>99.97245347744301</v>
      </c>
    </row>
    <row r="79" spans="1:9" ht="12.75">
      <c r="A79" s="8">
        <v>400</v>
      </c>
      <c r="B79">
        <f t="shared" si="1"/>
        <v>0.0004</v>
      </c>
      <c r="C79">
        <f t="shared" si="2"/>
        <v>0.4857316332726169</v>
      </c>
      <c r="D79">
        <f t="shared" si="3"/>
        <v>1724.3472981177902</v>
      </c>
      <c r="E79">
        <f t="shared" si="4"/>
        <v>0.9991885927120117</v>
      </c>
      <c r="F79" s="16">
        <f t="shared" si="6"/>
        <v>55.94700243040883</v>
      </c>
      <c r="G79" s="16">
        <f t="shared" si="6"/>
        <v>80.59333405133596</v>
      </c>
      <c r="H79" s="16">
        <f t="shared" si="6"/>
        <v>98.34088180624319</v>
      </c>
      <c r="I79" s="16">
        <f t="shared" si="6"/>
        <v>99.97247326819145</v>
      </c>
    </row>
    <row r="80" spans="1:9" ht="12.75">
      <c r="A80" s="8">
        <v>450</v>
      </c>
      <c r="B80">
        <f t="shared" si="1"/>
        <v>0.00045</v>
      </c>
      <c r="C80">
        <f t="shared" si="2"/>
        <v>0.6147540983606556</v>
      </c>
      <c r="D80">
        <f t="shared" si="3"/>
        <v>2182.3770491803275</v>
      </c>
      <c r="E80">
        <f t="shared" si="4"/>
        <v>0.9993588061645843</v>
      </c>
      <c r="F80" s="16">
        <f t="shared" si="6"/>
        <v>55.953154017414796</v>
      </c>
      <c r="G80" s="16">
        <f t="shared" si="6"/>
        <v>80.59875358986417</v>
      </c>
      <c r="H80" s="16">
        <f t="shared" si="6"/>
        <v>98.34203988406767</v>
      </c>
      <c r="I80" s="16">
        <f t="shared" si="6"/>
        <v>99.97251168253977</v>
      </c>
    </row>
    <row r="81" spans="1:9" ht="12.75">
      <c r="A81" s="8">
        <v>500</v>
      </c>
      <c r="B81">
        <f t="shared" si="1"/>
        <v>0.0005</v>
      </c>
      <c r="C81">
        <f t="shared" si="2"/>
        <v>0.7589556769884639</v>
      </c>
      <c r="D81">
        <f t="shared" si="3"/>
        <v>2694.2926533090467</v>
      </c>
      <c r="E81">
        <f t="shared" si="4"/>
        <v>0.999480585529759</v>
      </c>
      <c r="F81" s="16">
        <f t="shared" si="6"/>
        <v>55.95755464863027</v>
      </c>
      <c r="G81" s="16">
        <f t="shared" si="6"/>
        <v>80.6026300747161</v>
      </c>
      <c r="H81" s="16">
        <f t="shared" si="6"/>
        <v>98.34286793578758</v>
      </c>
      <c r="I81" s="16">
        <f t="shared" si="6"/>
        <v>99.97253913321758</v>
      </c>
    </row>
    <row r="82" spans="1:9" ht="12.75">
      <c r="A82" s="8">
        <v>550</v>
      </c>
      <c r="B82">
        <f t="shared" si="1"/>
        <v>0.00055</v>
      </c>
      <c r="C82">
        <f t="shared" si="2"/>
        <v>0.9183363691560413</v>
      </c>
      <c r="D82">
        <f t="shared" si="3"/>
        <v>3260.0941105039465</v>
      </c>
      <c r="E82">
        <f t="shared" si="4"/>
        <v>0.9995707028158121</v>
      </c>
      <c r="F82" s="16">
        <f t="shared" si="6"/>
        <v>55.96081085275817</v>
      </c>
      <c r="G82" s="16">
        <f t="shared" si="6"/>
        <v>80.60549819253457</v>
      </c>
      <c r="H82" s="16">
        <f t="shared" si="6"/>
        <v>98.34348043157448</v>
      </c>
      <c r="I82" s="16">
        <f t="shared" si="6"/>
        <v>99.97255942919423</v>
      </c>
    </row>
    <row r="83" spans="1:9" ht="12.75">
      <c r="A83" s="8">
        <v>600</v>
      </c>
      <c r="B83">
        <f t="shared" si="1"/>
        <v>0.0006</v>
      </c>
      <c r="C83">
        <f t="shared" si="2"/>
        <v>1.0928961748633879</v>
      </c>
      <c r="D83">
        <f t="shared" si="3"/>
        <v>3879.7814207650267</v>
      </c>
      <c r="E83">
        <f t="shared" si="4"/>
        <v>0.9996392525629638</v>
      </c>
      <c r="F83" s="16">
        <f t="shared" si="6"/>
        <v>55.963287596691714</v>
      </c>
      <c r="G83" s="16">
        <f t="shared" si="6"/>
        <v>80.60767960708316</v>
      </c>
      <c r="H83" s="16">
        <f t="shared" si="6"/>
        <v>98.34394618871272</v>
      </c>
      <c r="I83" s="16">
        <f t="shared" si="6"/>
        <v>99.97257485774121</v>
      </c>
    </row>
    <row r="84" spans="1:9" ht="12.75">
      <c r="A84" s="8">
        <v>650</v>
      </c>
      <c r="B84">
        <f t="shared" si="1"/>
        <v>0.00065</v>
      </c>
      <c r="C84">
        <f t="shared" si="2"/>
        <v>1.2826350941105038</v>
      </c>
      <c r="D84">
        <f t="shared" si="3"/>
        <v>4553.354584092288</v>
      </c>
      <c r="E84">
        <f t="shared" si="4"/>
        <v>0.9996926052646662</v>
      </c>
      <c r="F84" s="16">
        <f t="shared" si="6"/>
        <v>55.96521516576322</v>
      </c>
      <c r="G84" s="16">
        <f t="shared" si="6"/>
        <v>80.6093772460247</v>
      </c>
      <c r="H84" s="16">
        <f t="shared" si="6"/>
        <v>98.34430859981154</v>
      </c>
      <c r="I84" s="16">
        <f t="shared" si="6"/>
        <v>99.97258685987343</v>
      </c>
    </row>
    <row r="85" spans="1:9" ht="12.75">
      <c r="A85" s="8">
        <v>700</v>
      </c>
      <c r="B85">
        <f t="shared" si="1"/>
        <v>0.0007</v>
      </c>
      <c r="C85">
        <f t="shared" si="2"/>
        <v>1.4875531268973892</v>
      </c>
      <c r="D85">
        <f t="shared" si="3"/>
        <v>5280.8136004857315</v>
      </c>
      <c r="E85">
        <f t="shared" si="4"/>
        <v>0.9997349420394493</v>
      </c>
      <c r="F85" s="16">
        <f t="shared" si="6"/>
        <v>55.96674468257724</v>
      </c>
      <c r="G85" s="16">
        <f t="shared" si="6"/>
        <v>80.61072426150659</v>
      </c>
      <c r="H85" s="16">
        <f t="shared" si="6"/>
        <v>98.3445961261306</v>
      </c>
      <c r="I85" s="16">
        <f t="shared" si="6"/>
        <v>99.97259638014378</v>
      </c>
    </row>
    <row r="86" spans="1:9" ht="12.75">
      <c r="A86" s="8">
        <v>800</v>
      </c>
      <c r="B86">
        <f t="shared" si="1"/>
        <v>0.0008</v>
      </c>
      <c r="C86">
        <f t="shared" si="2"/>
        <v>1.9429265330904677</v>
      </c>
      <c r="D86">
        <f t="shared" si="3"/>
        <v>6897.389192471161</v>
      </c>
      <c r="E86">
        <f t="shared" si="4"/>
        <v>0.9997970555429518</v>
      </c>
      <c r="F86" s="16">
        <f t="shared" si="6"/>
        <v>55.96898858466648</v>
      </c>
      <c r="G86" s="16">
        <f t="shared" si="6"/>
        <v>80.6127003374277</v>
      </c>
      <c r="H86" s="16">
        <f t="shared" si="6"/>
        <v>98.34501787392334</v>
      </c>
      <c r="I86" s="16">
        <f t="shared" si="6"/>
        <v>99.97261034162366</v>
      </c>
    </row>
    <row r="87" spans="1:9" ht="12.75">
      <c r="A87" s="8">
        <v>1000</v>
      </c>
      <c r="B87">
        <f t="shared" si="1"/>
        <v>0.001</v>
      </c>
      <c r="C87">
        <f t="shared" si="2"/>
        <v>3.0358227079538556</v>
      </c>
      <c r="D87">
        <f t="shared" si="3"/>
        <v>10777.170613236187</v>
      </c>
      <c r="E87">
        <f t="shared" si="4"/>
        <v>0.9998701084298826</v>
      </c>
      <c r="F87" s="16">
        <f t="shared" si="6"/>
        <v>55.97162753477188</v>
      </c>
      <c r="G87" s="16">
        <f t="shared" si="6"/>
        <v>80.61502418063142</v>
      </c>
      <c r="H87" s="16">
        <f t="shared" si="6"/>
        <v>98.34551376212062</v>
      </c>
      <c r="I87" s="16">
        <f t="shared" si="6"/>
        <v>99.97262675288667</v>
      </c>
    </row>
    <row r="88" spans="1:9" ht="12.75">
      <c r="A88" s="8">
        <v>1500</v>
      </c>
      <c r="B88">
        <f t="shared" si="1"/>
        <v>0.0015</v>
      </c>
      <c r="C88">
        <f t="shared" si="2"/>
        <v>6.830601092896175</v>
      </c>
      <c r="D88">
        <f t="shared" si="3"/>
        <v>24248.633879781417</v>
      </c>
      <c r="E88">
        <f t="shared" si="4"/>
        <v>0.999942267288652</v>
      </c>
      <c r="F88" s="16">
        <f t="shared" si="6"/>
        <v>55.97423403388449</v>
      </c>
      <c r="G88" s="16">
        <f t="shared" si="6"/>
        <v>80.61731931096826</v>
      </c>
      <c r="H88" s="16">
        <f t="shared" si="6"/>
        <v>98.34600343572262</v>
      </c>
      <c r="I88" s="16">
        <f t="shared" si="6"/>
        <v>99.97264295365359</v>
      </c>
    </row>
    <row r="89" spans="1:9" ht="12.75">
      <c r="A89" s="8">
        <v>2000</v>
      </c>
      <c r="B89">
        <f t="shared" si="1"/>
        <v>0.002</v>
      </c>
      <c r="C89">
        <f t="shared" si="2"/>
        <v>12.143290831815422</v>
      </c>
      <c r="D89">
        <f t="shared" si="3"/>
        <v>43108.68245294475</v>
      </c>
      <c r="E89">
        <f t="shared" si="4"/>
        <v>0.9999675247346657</v>
      </c>
      <c r="F89" s="16">
        <f t="shared" si="6"/>
        <v>55.97514633877586</v>
      </c>
      <c r="G89" s="16">
        <f t="shared" si="6"/>
        <v>80.61812260107799</v>
      </c>
      <c r="H89" s="16">
        <f t="shared" si="6"/>
        <v>98.34617479976218</v>
      </c>
      <c r="I89" s="16">
        <f t="shared" si="6"/>
        <v>99.97264862207058</v>
      </c>
    </row>
    <row r="90" spans="1:9" ht="12.75">
      <c r="A90" s="8">
        <v>2500</v>
      </c>
      <c r="B90">
        <f t="shared" si="1"/>
        <v>0.0025</v>
      </c>
      <c r="C90">
        <f t="shared" si="2"/>
        <v>18.973891924711598</v>
      </c>
      <c r="D90">
        <f t="shared" si="3"/>
        <v>67357.31633272617</v>
      </c>
      <c r="E90">
        <f t="shared" si="4"/>
        <v>0.9999792156479415</v>
      </c>
      <c r="F90" s="16">
        <f t="shared" si="6"/>
        <v>55.97556861091303</v>
      </c>
      <c r="G90" s="16">
        <f t="shared" si="6"/>
        <v>80.61849440867573</v>
      </c>
      <c r="H90" s="16">
        <f t="shared" si="6"/>
        <v>98.346254113019</v>
      </c>
      <c r="I90" s="16">
        <f t="shared" si="6"/>
        <v>99.97265124541293</v>
      </c>
    </row>
    <row r="91" spans="1:9" ht="12.75">
      <c r="A91" s="8">
        <v>3000</v>
      </c>
      <c r="B91">
        <f t="shared" si="1"/>
        <v>0.003</v>
      </c>
      <c r="C91">
        <f t="shared" si="2"/>
        <v>27.3224043715847</v>
      </c>
      <c r="D91">
        <f t="shared" si="3"/>
        <v>96994.53551912567</v>
      </c>
      <c r="E91">
        <f t="shared" si="4"/>
        <v>0.9999855663534326</v>
      </c>
      <c r="F91" s="16">
        <f t="shared" si="6"/>
        <v>55.975797994714746</v>
      </c>
      <c r="G91" s="16">
        <f t="shared" si="6"/>
        <v>80.61869637797838</v>
      </c>
      <c r="H91" s="16">
        <f t="shared" si="6"/>
        <v>98.34629719575211</v>
      </c>
      <c r="I91" s="16">
        <f t="shared" si="6"/>
        <v>99.97265267035222</v>
      </c>
    </row>
    <row r="92" spans="1:9" ht="12.75">
      <c r="A92" s="8">
        <v>4000</v>
      </c>
      <c r="B92">
        <f t="shared" si="1"/>
        <v>0.004</v>
      </c>
      <c r="C92">
        <f t="shared" si="2"/>
        <v>48.57316332726169</v>
      </c>
      <c r="D92">
        <f t="shared" si="3"/>
        <v>172434.729811779</v>
      </c>
      <c r="E92">
        <f t="shared" si="4"/>
        <v>0.9999918810353539</v>
      </c>
      <c r="F92" s="16">
        <f t="shared" si="6"/>
        <v>55.976026076180965</v>
      </c>
      <c r="G92" s="16">
        <f t="shared" si="6"/>
        <v>80.61889719954901</v>
      </c>
      <c r="H92" s="16">
        <f t="shared" si="6"/>
        <v>98.34634003299107</v>
      </c>
      <c r="I92" s="16">
        <f t="shared" si="6"/>
        <v>99.97265408713511</v>
      </c>
    </row>
    <row r="93" spans="1:9" ht="12.75">
      <c r="A93" s="8">
        <v>5000</v>
      </c>
      <c r="B93">
        <f t="shared" si="1"/>
        <v>0.005</v>
      </c>
      <c r="C93">
        <f t="shared" si="2"/>
        <v>75.89556769884639</v>
      </c>
      <c r="D93">
        <f t="shared" si="3"/>
        <v>269429.2653309047</v>
      </c>
      <c r="E93">
        <f t="shared" si="4"/>
        <v>0.999994803851236</v>
      </c>
      <c r="F93" s="16">
        <f t="shared" si="6"/>
        <v>55.97613164564813</v>
      </c>
      <c r="G93" s="16">
        <f t="shared" si="6"/>
        <v>80.61899015118696</v>
      </c>
      <c r="H93" s="16">
        <f t="shared" si="6"/>
        <v>98.34635986027477</v>
      </c>
      <c r="I93" s="16">
        <f t="shared" si="6"/>
        <v>99.9726547428829</v>
      </c>
    </row>
    <row r="94" spans="1:9" ht="12.75">
      <c r="A94" s="8">
        <v>6000</v>
      </c>
      <c r="B94">
        <f t="shared" si="1"/>
        <v>0.006</v>
      </c>
      <c r="C94">
        <f t="shared" si="2"/>
        <v>109.2896174863388</v>
      </c>
      <c r="D94">
        <f t="shared" si="3"/>
        <v>387978.14207650267</v>
      </c>
      <c r="E94">
        <f t="shared" si="4"/>
        <v>0.9999963915590613</v>
      </c>
      <c r="F94" s="16">
        <f t="shared" si="6"/>
        <v>55.97618899211323</v>
      </c>
      <c r="G94" s="16">
        <f t="shared" si="6"/>
        <v>80.61904064341867</v>
      </c>
      <c r="H94" s="16">
        <f t="shared" si="6"/>
        <v>98.34637063058793</v>
      </c>
      <c r="I94" s="16">
        <f t="shared" si="6"/>
        <v>99.97265509908618</v>
      </c>
    </row>
    <row r="95" spans="1:9" ht="12.75">
      <c r="A95" s="8">
        <v>7000</v>
      </c>
      <c r="B95">
        <f t="shared" si="1"/>
        <v>0.007</v>
      </c>
      <c r="C95">
        <f t="shared" si="2"/>
        <v>148.7553126897389</v>
      </c>
      <c r="D95">
        <f t="shared" si="3"/>
        <v>528081.360048573</v>
      </c>
      <c r="E95">
        <f t="shared" si="4"/>
        <v>0.9999973488986316</v>
      </c>
      <c r="F95" s="16">
        <f t="shared" si="6"/>
        <v>55.976223570252905</v>
      </c>
      <c r="G95" s="16">
        <f t="shared" si="6"/>
        <v>80.61907108863645</v>
      </c>
      <c r="H95" s="16">
        <f t="shared" si="6"/>
        <v>98.34637712472554</v>
      </c>
      <c r="I95" s="16">
        <f t="shared" si="6"/>
        <v>99.97265531386368</v>
      </c>
    </row>
    <row r="96" spans="1:9" ht="12.75">
      <c r="A96" s="8">
        <v>8000</v>
      </c>
      <c r="B96">
        <f t="shared" si="1"/>
        <v>0.008</v>
      </c>
      <c r="C96">
        <f t="shared" si="2"/>
        <v>194.29265330904676</v>
      </c>
      <c r="D96">
        <f t="shared" si="3"/>
        <v>689738.919247116</v>
      </c>
      <c r="E96">
        <f t="shared" si="4"/>
        <v>0.9999979702495688</v>
      </c>
      <c r="F96" s="16">
        <f t="shared" si="6"/>
        <v>55.97624601280751</v>
      </c>
      <c r="G96" s="16">
        <f t="shared" si="6"/>
        <v>80.61909084875153</v>
      </c>
      <c r="H96" s="16">
        <f t="shared" si="6"/>
        <v>98.34638133966197</v>
      </c>
      <c r="I96" s="16">
        <f t="shared" si="6"/>
        <v>99.97265545326182</v>
      </c>
    </row>
    <row r="97" spans="1:9" ht="12.75">
      <c r="A97" s="8">
        <v>10000</v>
      </c>
      <c r="B97">
        <f t="shared" si="1"/>
        <v>0.01</v>
      </c>
      <c r="C97">
        <f t="shared" si="2"/>
        <v>303.58227079538557</v>
      </c>
      <c r="D97">
        <f t="shared" si="3"/>
        <v>1077717.0613236187</v>
      </c>
      <c r="E97">
        <f t="shared" si="4"/>
        <v>0.9999987009590121</v>
      </c>
      <c r="F97" s="16">
        <f t="shared" si="6"/>
        <v>55.97627240526384</v>
      </c>
      <c r="G97" s="16">
        <f t="shared" si="6"/>
        <v>80.61911408664466</v>
      </c>
      <c r="H97" s="16">
        <f t="shared" si="6"/>
        <v>98.3463862964185</v>
      </c>
      <c r="I97" s="16">
        <f t="shared" si="6"/>
        <v>99.97265561719327</v>
      </c>
    </row>
    <row r="98" spans="1:9" ht="12.75">
      <c r="A98" s="8">
        <v>20000</v>
      </c>
      <c r="B98">
        <f t="shared" si="1"/>
        <v>0.02</v>
      </c>
      <c r="C98">
        <f t="shared" si="2"/>
        <v>1214.3290831815423</v>
      </c>
      <c r="D98">
        <f t="shared" si="3"/>
        <v>4310868.245294475</v>
      </c>
      <c r="E98">
        <f t="shared" si="4"/>
        <v>0.9999996752395156</v>
      </c>
      <c r="F98" s="16">
        <f t="shared" si="6"/>
        <v>55.97630759522602</v>
      </c>
      <c r="G98" s="16">
        <f t="shared" si="6"/>
        <v>80.61914507049846</v>
      </c>
      <c r="H98" s="16">
        <f t="shared" si="6"/>
        <v>98.34639290541254</v>
      </c>
      <c r="I98" s="16">
        <f t="shared" si="6"/>
        <v>99.9726558357673</v>
      </c>
    </row>
    <row r="99" spans="1:9" ht="12.75">
      <c r="A99" s="8">
        <v>40000</v>
      </c>
      <c r="B99">
        <f t="shared" si="1"/>
        <v>0.04</v>
      </c>
      <c r="C99">
        <f t="shared" si="2"/>
        <v>4857.316332726169</v>
      </c>
      <c r="D99">
        <f t="shared" si="3"/>
        <v>17243472.9811779</v>
      </c>
      <c r="E99">
        <f t="shared" si="4"/>
        <v>0.9999999188098642</v>
      </c>
      <c r="F99" s="16">
        <f t="shared" si="6"/>
        <v>55.97631639272021</v>
      </c>
      <c r="G99" s="16">
        <f t="shared" si="6"/>
        <v>80.61915281646125</v>
      </c>
      <c r="H99" s="16">
        <f t="shared" si="6"/>
        <v>98.34639455765843</v>
      </c>
      <c r="I99" s="16">
        <f t="shared" si="6"/>
        <v>99.97265589041059</v>
      </c>
    </row>
    <row r="100" spans="1:9" ht="12.75">
      <c r="A100" s="8">
        <v>60000</v>
      </c>
      <c r="B100">
        <f t="shared" si="1"/>
        <v>0.06</v>
      </c>
      <c r="C100">
        <f t="shared" si="2"/>
        <v>10928.961748633878</v>
      </c>
      <c r="D100">
        <f t="shared" si="3"/>
        <v>38797814.20765026</v>
      </c>
      <c r="E100">
        <f t="shared" si="4"/>
        <v>0.9999999639154938</v>
      </c>
      <c r="F100" s="16">
        <f t="shared" si="6"/>
        <v>55.97631802188596</v>
      </c>
      <c r="G100" s="16">
        <f t="shared" si="6"/>
        <v>80.61915425089876</v>
      </c>
      <c r="H100" s="16">
        <f t="shared" si="6"/>
        <v>98.34639486362977</v>
      </c>
      <c r="I100" s="16">
        <f t="shared" si="6"/>
        <v>99.9726559005297</v>
      </c>
    </row>
    <row r="101" spans="1:9" ht="12.75">
      <c r="A101" s="8">
        <v>80000</v>
      </c>
      <c r="B101">
        <f t="shared" si="1"/>
        <v>0.08</v>
      </c>
      <c r="C101">
        <f t="shared" si="2"/>
        <v>19429.265330904676</v>
      </c>
      <c r="D101">
        <f t="shared" si="3"/>
        <v>68973891.9247116</v>
      </c>
      <c r="E101">
        <f t="shared" si="4"/>
        <v>0.9999999797024651</v>
      </c>
      <c r="F101" s="16">
        <f t="shared" si="6"/>
        <v>55.97631859209399</v>
      </c>
      <c r="G101" s="16">
        <f t="shared" si="6"/>
        <v>80.6191547529519</v>
      </c>
      <c r="H101" s="16">
        <f t="shared" si="6"/>
        <v>98.34639497071974</v>
      </c>
      <c r="I101" s="16">
        <f t="shared" si="6"/>
        <v>99.97265590407139</v>
      </c>
    </row>
    <row r="102" spans="1:9" ht="12.75">
      <c r="A102" s="8">
        <v>100000</v>
      </c>
      <c r="B102">
        <f t="shared" si="1"/>
        <v>0.1</v>
      </c>
      <c r="C102">
        <f t="shared" si="2"/>
        <v>30358.227079538556</v>
      </c>
      <c r="D102">
        <f t="shared" si="3"/>
        <v>107771706.13236187</v>
      </c>
      <c r="E102">
        <f t="shared" si="4"/>
        <v>0.9999999870095775</v>
      </c>
      <c r="F102" s="16">
        <f t="shared" si="6"/>
        <v>55.976318856018835</v>
      </c>
      <c r="G102" s="16">
        <f t="shared" si="6"/>
        <v>80.61915498533078</v>
      </c>
      <c r="H102" s="16">
        <f t="shared" si="6"/>
        <v>98.34639502028709</v>
      </c>
      <c r="I102" s="16">
        <f t="shared" si="6"/>
        <v>99.97265590571068</v>
      </c>
    </row>
    <row r="103" spans="1:9" ht="12.75">
      <c r="A103" s="8">
        <v>200000</v>
      </c>
      <c r="B103">
        <f t="shared" si="1"/>
        <v>0.2</v>
      </c>
      <c r="C103">
        <f t="shared" si="2"/>
        <v>121432.90831815422</v>
      </c>
      <c r="D103">
        <f t="shared" si="3"/>
        <v>431086824.5294475</v>
      </c>
      <c r="E103">
        <f t="shared" si="4"/>
        <v>0.9999999967523945</v>
      </c>
      <c r="F103" s="16">
        <f t="shared" si="6"/>
        <v>55.97631920791866</v>
      </c>
      <c r="G103" s="16">
        <f t="shared" si="6"/>
        <v>80.61915529516929</v>
      </c>
      <c r="H103" s="16">
        <f t="shared" si="6"/>
        <v>98.34639508637689</v>
      </c>
      <c r="I103" s="16">
        <f t="shared" si="6"/>
        <v>99.97265590789641</v>
      </c>
    </row>
    <row r="104" spans="1:9" ht="12.75">
      <c r="A104" s="8">
        <v>1000000</v>
      </c>
      <c r="B104">
        <f t="shared" si="1"/>
        <v>1</v>
      </c>
      <c r="C104">
        <f t="shared" si="2"/>
        <v>3035822.7079538554</v>
      </c>
      <c r="D104">
        <f t="shared" si="3"/>
        <v>10777170613.236187</v>
      </c>
      <c r="E104">
        <f t="shared" si="4"/>
        <v>0.9999999998700957</v>
      </c>
      <c r="F104" s="16">
        <f t="shared" si="6"/>
        <v>55.9763193205266</v>
      </c>
      <c r="G104" s="16">
        <f t="shared" si="6"/>
        <v>80.61915539431762</v>
      </c>
      <c r="H104" s="16">
        <f t="shared" si="6"/>
        <v>98.34639510752564</v>
      </c>
      <c r="I104" s="16">
        <f t="shared" si="6"/>
        <v>99.97265590859585</v>
      </c>
    </row>
    <row r="105" spans="1:9" ht="12.75">
      <c r="A105" s="8">
        <v>10000000</v>
      </c>
      <c r="B105">
        <f t="shared" si="1"/>
        <v>10</v>
      </c>
      <c r="C105">
        <f t="shared" si="2"/>
        <v>303582270.79538554</v>
      </c>
      <c r="D105">
        <f t="shared" si="3"/>
        <v>1077717061323.6187</v>
      </c>
      <c r="E105">
        <f t="shared" si="4"/>
        <v>0.999999999998701</v>
      </c>
      <c r="F105" s="16">
        <f t="shared" si="6"/>
        <v>55.97631932517167</v>
      </c>
      <c r="G105" s="16">
        <f t="shared" si="6"/>
        <v>80.61915539840747</v>
      </c>
      <c r="H105" s="16">
        <f t="shared" si="6"/>
        <v>98.34639510839801</v>
      </c>
      <c r="I105" s="16">
        <f t="shared" si="6"/>
        <v>99.9726559086247</v>
      </c>
    </row>
    <row r="106" spans="1:9" ht="12.75">
      <c r="A106" s="10" t="s">
        <v>43</v>
      </c>
      <c r="E106">
        <v>1</v>
      </c>
      <c r="F106" s="16">
        <f t="shared" si="6"/>
        <v>55.97631932521859</v>
      </c>
      <c r="G106" s="16">
        <f t="shared" si="6"/>
        <v>80.61915539844878</v>
      </c>
      <c r="H106" s="16">
        <f t="shared" si="6"/>
        <v>98.34639510840682</v>
      </c>
      <c r="I106" s="16">
        <f t="shared" si="6"/>
        <v>99.972655908625</v>
      </c>
    </row>
    <row r="108" spans="1:5" ht="14.25">
      <c r="A108" s="1" t="s">
        <v>41</v>
      </c>
      <c r="E108" s="1" t="s">
        <v>42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Mech &amp; Nuc 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M. Cimbala</dc:creator>
  <cp:keywords/>
  <dc:description/>
  <cp:lastModifiedBy>John M. Cimbala</cp:lastModifiedBy>
  <dcterms:created xsi:type="dcterms:W3CDTF">2001-11-26T20:33:19Z</dcterms:created>
  <dcterms:modified xsi:type="dcterms:W3CDTF">2001-11-27T14:25:59Z</dcterms:modified>
  <cp:category/>
  <cp:version/>
  <cp:contentType/>
  <cp:contentStatus/>
</cp:coreProperties>
</file>