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<sst xmlns="http://schemas.openxmlformats.org/spreadsheetml/2006/main" count="49" uniqueCount="27">
  <si>
    <r>
      <t>D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0"/>
      </rPr>
      <t>/D</t>
    </r>
    <r>
      <rPr>
        <b/>
        <vertAlign val="subscript"/>
        <sz val="10"/>
        <rFont val="Arial"/>
        <family val="2"/>
      </rPr>
      <t>p,cut</t>
    </r>
    <r>
      <rPr>
        <b/>
        <sz val="10"/>
        <rFont val="Arial"/>
        <family val="0"/>
      </rPr>
      <t xml:space="preserve"> </t>
    </r>
  </si>
  <si>
    <r>
      <t>h</t>
    </r>
    <r>
      <rPr>
        <b/>
        <sz val="10"/>
        <rFont val="Arial"/>
        <family val="0"/>
      </rPr>
      <t>(D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0"/>
      </rPr>
      <t>)</t>
    </r>
  </si>
  <si>
    <r>
      <t>h</t>
    </r>
    <r>
      <rPr>
        <sz val="10"/>
        <rFont val="Arial"/>
        <family val="0"/>
      </rPr>
      <t>(D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) = 1 / [1 + (D</t>
    </r>
    <r>
      <rPr>
        <vertAlign val="subscript"/>
        <sz val="10"/>
        <rFont val="Arial"/>
        <family val="2"/>
      </rPr>
      <t>p,cut</t>
    </r>
    <r>
      <rPr>
        <sz val="10"/>
        <rFont val="Arial"/>
        <family val="0"/>
      </rPr>
      <t>/D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</si>
  <si>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Lapple standard reverse-flow cyclone - curve fits for Example problem 9.1</t>
  </si>
  <si>
    <t>J. M. Cimbala, December 2001</t>
  </si>
  <si>
    <t>Note: The curve fit used is from Theodore and DePaola (1980)</t>
  </si>
  <si>
    <t>Constants:</t>
  </si>
  <si>
    <t>m</t>
  </si>
  <si>
    <r>
      <t>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</t>
    </r>
  </si>
  <si>
    <r>
      <t>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</t>
    </r>
  </si>
  <si>
    <r>
      <t>L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</t>
    </r>
  </si>
  <si>
    <r>
      <t>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= </t>
    </r>
  </si>
  <si>
    <t xml:space="preserve">W = </t>
  </si>
  <si>
    <r>
      <t>D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 </t>
    </r>
  </si>
  <si>
    <t xml:space="preserve">H = </t>
  </si>
  <si>
    <r>
      <t>D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 xml:space="preserve"> = </t>
    </r>
  </si>
  <si>
    <r>
      <t>N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 xml:space="preserve"> = (L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+L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/2)/H = </t>
    </r>
  </si>
  <si>
    <r>
      <t>Calculations for various values of Q, volume flow rate in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/s:</t>
    </r>
  </si>
  <si>
    <r>
      <t>D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0"/>
      </rPr>
      <t xml:space="preserve"> (</t>
    </r>
    <r>
      <rPr>
        <b/>
        <sz val="10"/>
        <rFont val="Symbol"/>
        <family val="1"/>
      </rPr>
      <t>m</t>
    </r>
    <r>
      <rPr>
        <b/>
        <sz val="10"/>
        <rFont val="Arial"/>
        <family val="0"/>
      </rPr>
      <t>m)</t>
    </r>
  </si>
  <si>
    <t xml:space="preserve">Q = </t>
  </si>
  <si>
    <r>
      <t>D</t>
    </r>
    <r>
      <rPr>
        <b/>
        <vertAlign val="subscript"/>
        <sz val="10"/>
        <rFont val="Arial"/>
        <family val="2"/>
      </rPr>
      <t>p,cut</t>
    </r>
    <r>
      <rPr>
        <b/>
        <sz val="10"/>
        <rFont val="Arial"/>
        <family val="0"/>
      </rPr>
      <t xml:space="preserve"> = SQRT[ 9</t>
    </r>
    <r>
      <rPr>
        <b/>
        <sz val="10"/>
        <rFont val="Symbol"/>
        <family val="1"/>
      </rPr>
      <t>m</t>
    </r>
    <r>
      <rPr>
        <b/>
        <sz val="10"/>
        <rFont val="Arial"/>
        <family val="0"/>
      </rPr>
      <t>HW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>/(2</t>
    </r>
    <r>
      <rPr>
        <b/>
        <sz val="10"/>
        <rFont val="Symbol"/>
        <family val="1"/>
      </rPr>
      <t>p</t>
    </r>
    <r>
      <rPr>
        <b/>
        <sz val="10"/>
        <rFont val="Arial"/>
        <family val="0"/>
      </rPr>
      <t>N</t>
    </r>
    <r>
      <rPr>
        <b/>
        <vertAlign val="subscript"/>
        <sz val="10"/>
        <rFont val="Arial"/>
        <family val="2"/>
      </rPr>
      <t>e</t>
    </r>
    <r>
      <rPr>
        <b/>
        <sz val="10"/>
        <rFont val="Arial"/>
        <family val="0"/>
      </rPr>
      <t>Q</t>
    </r>
    <r>
      <rPr>
        <b/>
        <sz val="10"/>
        <rFont val="Symbol"/>
        <family val="1"/>
      </rPr>
      <t>r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0"/>
      </rPr>
      <t xml:space="preserve">) ] = </t>
    </r>
  </si>
  <si>
    <r>
      <t>r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 </t>
    </r>
  </si>
  <si>
    <r>
      <t>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</t>
    </r>
  </si>
  <si>
    <r>
      <t>m</t>
    </r>
    <r>
      <rPr>
        <sz val="10"/>
        <rFont val="Arial"/>
        <family val="2"/>
      </rPr>
      <t xml:space="preserve"> = </t>
    </r>
  </si>
  <si>
    <t>kg/(m s)</t>
  </si>
  <si>
    <r>
      <t>D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(m)</t>
    </r>
  </si>
  <si>
    <r>
      <t>D</t>
    </r>
    <r>
      <rPr>
        <b/>
        <vertAlign val="subscript"/>
        <sz val="10"/>
        <rFont val="Arial"/>
        <family val="2"/>
      </rPr>
      <t>p,cut</t>
    </r>
    <r>
      <rPr>
        <b/>
        <sz val="10"/>
        <rFont val="Arial"/>
        <family val="0"/>
      </rPr>
      <t xml:space="preserve"> =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</si>
</sst>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b/>
      <sz val="10"/>
      <name val="Arial"/>
      <family val="0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vertAlign val="superscript"/>
      <sz val="10"/>
      <name val="Arial"/>
      <family val="2"/>
    </font>
    <font>
      <sz val="9.75"/>
      <name val="Arial"/>
      <family val="0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11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Q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Sheet1!$A$25:$A$58</c:f>
              <c:numCache/>
            </c:numRef>
          </c:xVal>
          <c:yVal>
            <c:numRef>
              <c:f>Sheet1!$D$25:$D$58</c:f>
              <c:numCache/>
            </c:numRef>
          </c:yVal>
          <c:smooth val="1"/>
        </c:ser>
        <c:ser>
          <c:idx val="1"/>
          <c:order val="1"/>
          <c:tx>
            <c:v>Q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Sheet1!$A$25:$A$58</c:f>
              <c:numCache/>
            </c:numRef>
          </c:xVal>
          <c:yVal>
            <c:numRef>
              <c:f>Sheet1!$F$25:$F$58</c:f>
              <c:numCache/>
            </c:numRef>
          </c:yVal>
          <c:smooth val="1"/>
        </c:ser>
        <c:ser>
          <c:idx val="2"/>
          <c:order val="2"/>
          <c:tx>
            <c:v>Q 3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Sheet1!$A$25:$A$58</c:f>
              <c:numCache/>
            </c:numRef>
          </c:xVal>
          <c:yVal>
            <c:numRef>
              <c:f>Sheet1!$H$25:$H$58</c:f>
              <c:numCache/>
            </c:numRef>
          </c:yVal>
          <c:smooth val="1"/>
        </c:ser>
        <c:ser>
          <c:idx val="3"/>
          <c:order val="3"/>
          <c:tx>
            <c:v>Q 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Sheet1!$A$25:$A$58</c:f>
              <c:numCache/>
            </c:numRef>
          </c:xVal>
          <c:yVal>
            <c:numRef>
              <c:f>Sheet1!$J$25:$J$58</c:f>
              <c:numCache/>
            </c:numRef>
          </c:yVal>
          <c:smooth val="1"/>
        </c:ser>
        <c:ser>
          <c:idx val="4"/>
          <c:order val="4"/>
          <c:tx>
            <c:v>Q 5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Sheet1!$A$25:$A$58</c:f>
              <c:numCache/>
            </c:numRef>
          </c:xVal>
          <c:yVal>
            <c:numRef>
              <c:f>Sheet1!$L$25:$L$58</c:f>
              <c:numCache/>
            </c:numRef>
          </c:yVal>
          <c:smooth val="1"/>
        </c:ser>
        <c:axId val="63339919"/>
        <c:axId val="33188360"/>
      </c:scatterChart>
      <c:valAx>
        <c:axId val="63339919"/>
        <c:scaling>
          <c:logBase val="10"/>
          <c:orientation val="minMax"/>
          <c:min val="1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00FF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33188360"/>
        <c:crossesAt val="0"/>
        <c:crossBetween val="midCat"/>
        <c:dispUnits/>
        <c:majorUnit val="10"/>
        <c:minorUnit val="10"/>
      </c:valAx>
      <c:valAx>
        <c:axId val="33188360"/>
        <c:scaling>
          <c:orientation val="minMax"/>
          <c:max val="100"/>
          <c:min val="10"/>
        </c:scaling>
        <c:axPos val="l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63339919"/>
        <c:crossesAt val="1E-06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0</xdr:row>
      <xdr:rowOff>114300</xdr:rowOff>
    </xdr:from>
    <xdr:ext cx="4791075" cy="2819400"/>
    <xdr:graphicFrame>
      <xdr:nvGraphicFramePr>
        <xdr:cNvPr id="1" name="Chart 1"/>
        <xdr:cNvGraphicFramePr/>
      </xdr:nvGraphicFramePr>
      <xdr:xfrm>
        <a:off x="5200650" y="114300"/>
        <a:ext cx="47910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C1">
      <selection activeCell="J22" sqref="J22"/>
    </sheetView>
  </sheetViews>
  <sheetFormatPr defaultColWidth="9.140625" defaultRowHeight="12.75"/>
  <cols>
    <col min="1" max="1" width="18.57421875" style="0" customWidth="1"/>
    <col min="3" max="3" width="27.8515625" style="0" customWidth="1"/>
    <col min="4" max="4" width="12.00390625" style="0" customWidth="1"/>
    <col min="6" max="6" width="11.8515625" style="0" customWidth="1"/>
    <col min="8" max="8" width="12.140625" style="0" customWidth="1"/>
    <col min="10" max="10" width="10.8515625" style="0" customWidth="1"/>
    <col min="11" max="11" width="9.57421875" style="0" customWidth="1"/>
    <col min="12" max="12" width="11.28125" style="0" customWidth="1"/>
  </cols>
  <sheetData>
    <row r="1" ht="12.75">
      <c r="A1" s="4" t="s">
        <v>3</v>
      </c>
    </row>
    <row r="2" ht="12.75">
      <c r="A2" s="4" t="s">
        <v>4</v>
      </c>
    </row>
    <row r="4" ht="12.75">
      <c r="A4" t="s">
        <v>5</v>
      </c>
    </row>
    <row r="5" ht="15.75">
      <c r="A5" s="1" t="s">
        <v>2</v>
      </c>
    </row>
    <row r="6" spans="1:3" ht="12.75">
      <c r="A6" s="2"/>
      <c r="B6" s="3"/>
      <c r="C6" s="3"/>
    </row>
    <row r="7" ht="12.75">
      <c r="A7" s="4" t="s">
        <v>6</v>
      </c>
    </row>
    <row r="8" spans="1:3" ht="15.75">
      <c r="A8" s="9" t="s">
        <v>21</v>
      </c>
      <c r="B8">
        <v>1000</v>
      </c>
      <c r="C8" t="s">
        <v>22</v>
      </c>
    </row>
    <row r="9" spans="1:3" ht="12.75">
      <c r="A9" s="9" t="s">
        <v>23</v>
      </c>
      <c r="B9" s="7">
        <v>1.83E-05</v>
      </c>
      <c r="C9" t="s">
        <v>24</v>
      </c>
    </row>
    <row r="10" spans="1:3" ht="15.75">
      <c r="A10" s="5" t="s">
        <v>8</v>
      </c>
      <c r="B10">
        <v>0.02</v>
      </c>
      <c r="C10" t="s">
        <v>7</v>
      </c>
    </row>
    <row r="11" spans="1:3" ht="15.75">
      <c r="A11" s="5" t="s">
        <v>10</v>
      </c>
      <c r="B11">
        <f>2*$B$10</f>
        <v>0.04</v>
      </c>
      <c r="C11" t="s">
        <v>7</v>
      </c>
    </row>
    <row r="12" spans="1:3" ht="15.75">
      <c r="A12" s="5" t="s">
        <v>9</v>
      </c>
      <c r="B12">
        <f>2*$B$10</f>
        <v>0.04</v>
      </c>
      <c r="C12" t="s">
        <v>7</v>
      </c>
    </row>
    <row r="13" spans="1:3" ht="15.75">
      <c r="A13" s="5" t="s">
        <v>11</v>
      </c>
      <c r="B13">
        <f>$B$10/4</f>
        <v>0.005</v>
      </c>
      <c r="C13" t="s">
        <v>7</v>
      </c>
    </row>
    <row r="14" spans="1:3" ht="12.75">
      <c r="A14" s="5" t="s">
        <v>12</v>
      </c>
      <c r="B14">
        <f>$B$10/4</f>
        <v>0.005</v>
      </c>
      <c r="C14" t="s">
        <v>7</v>
      </c>
    </row>
    <row r="15" spans="1:3" ht="15.75">
      <c r="A15" s="5" t="s">
        <v>13</v>
      </c>
      <c r="B15">
        <f>$B$10/4</f>
        <v>0.005</v>
      </c>
      <c r="C15" t="s">
        <v>7</v>
      </c>
    </row>
    <row r="16" spans="1:3" ht="12.75">
      <c r="A16" s="5" t="s">
        <v>14</v>
      </c>
      <c r="B16">
        <f>$B$10/2</f>
        <v>0.01</v>
      </c>
      <c r="C16" t="s">
        <v>7</v>
      </c>
    </row>
    <row r="17" spans="1:3" ht="15.75">
      <c r="A17" s="5" t="s">
        <v>15</v>
      </c>
      <c r="B17">
        <f>$B$10/2</f>
        <v>0.01</v>
      </c>
      <c r="C17" t="s">
        <v>7</v>
      </c>
    </row>
    <row r="18" spans="1:2" ht="15.75">
      <c r="A18" s="5" t="s">
        <v>16</v>
      </c>
      <c r="B18">
        <f>($B$11+$B$12/2)/$B$16</f>
        <v>6</v>
      </c>
    </row>
    <row r="19" ht="15.75">
      <c r="A19" s="5"/>
    </row>
    <row r="20" ht="14.25">
      <c r="A20" s="6" t="s">
        <v>17</v>
      </c>
    </row>
    <row r="22" spans="3:12" ht="12.75">
      <c r="C22" s="8" t="s">
        <v>19</v>
      </c>
      <c r="D22" s="7">
        <v>1E-07</v>
      </c>
      <c r="E22" s="8" t="s">
        <v>19</v>
      </c>
      <c r="F22" s="7">
        <v>2E-07</v>
      </c>
      <c r="G22" s="8" t="s">
        <v>19</v>
      </c>
      <c r="H22" s="7">
        <v>5E-07</v>
      </c>
      <c r="I22" s="8" t="s">
        <v>19</v>
      </c>
      <c r="J22" s="7">
        <v>1E-06</v>
      </c>
      <c r="K22" s="8" t="s">
        <v>19</v>
      </c>
      <c r="L22" s="7">
        <v>1E-06</v>
      </c>
    </row>
    <row r="23" spans="3:12" ht="15">
      <c r="C23" s="2" t="s">
        <v>20</v>
      </c>
      <c r="D23">
        <f>SQRT((9*$B$9*$B$16*$B$14^2)/(2*PI()*$B$18*D$22*$B$8))</f>
        <v>0.00010450841099969571</v>
      </c>
      <c r="E23" s="2" t="s">
        <v>26</v>
      </c>
      <c r="F23">
        <f>SQRT((9*$B$9*$B$16*$B$14^2)/(2*PI()*$B$18*F$22*$B$8))</f>
        <v>7.389860610891561E-05</v>
      </c>
      <c r="G23" s="2" t="s">
        <v>26</v>
      </c>
      <c r="H23">
        <f>SQRT((9*$B$9*$B$16*$B$14^2)/(2*PI()*$B$18*H$22*$B$8))</f>
        <v>4.6737582243161274E-05</v>
      </c>
      <c r="I23" s="2" t="s">
        <v>26</v>
      </c>
      <c r="J23">
        <f>SQRT((9*$B$9*$B$16*$B$14^2)/(2*PI()*$B$18*J$22*$B$8))</f>
        <v>3.304846134040331E-05</v>
      </c>
      <c r="K23" s="2" t="s">
        <v>26</v>
      </c>
      <c r="L23">
        <f>SQRT((9*$B$9*$B$16*$B$14^2)/(2*PI()*$B$18*L$22*$B$8))</f>
        <v>3.304846134040331E-05</v>
      </c>
    </row>
    <row r="24" spans="1:12" ht="14.25">
      <c r="A24" s="2" t="s">
        <v>18</v>
      </c>
      <c r="B24" s="8" t="s">
        <v>25</v>
      </c>
      <c r="C24" s="2" t="s">
        <v>0</v>
      </c>
      <c r="D24" s="3" t="s">
        <v>1</v>
      </c>
      <c r="E24" s="2" t="s">
        <v>0</v>
      </c>
      <c r="F24" s="3" t="s">
        <v>1</v>
      </c>
      <c r="G24" s="2" t="s">
        <v>0</v>
      </c>
      <c r="H24" s="3" t="s">
        <v>1</v>
      </c>
      <c r="I24" s="2" t="s">
        <v>0</v>
      </c>
      <c r="J24" s="3" t="s">
        <v>1</v>
      </c>
      <c r="K24" s="2" t="s">
        <v>0</v>
      </c>
      <c r="L24" s="3" t="s">
        <v>1</v>
      </c>
    </row>
    <row r="25" spans="1:12" ht="12.75">
      <c r="A25">
        <v>10</v>
      </c>
      <c r="B25">
        <f>A25*0.000001</f>
        <v>9.999999999999999E-06</v>
      </c>
      <c r="C25">
        <f>$B25/D$23</f>
        <v>0.0956860783198504</v>
      </c>
      <c r="D25">
        <f aca="true" t="shared" si="0" ref="D25:F26">1/(1+C25^-2)*100</f>
        <v>0.907275700354001</v>
      </c>
      <c r="E25">
        <f>$B25/F$23</f>
        <v>0.1353205496902266</v>
      </c>
      <c r="F25">
        <f t="shared" si="0"/>
        <v>1.7982364384668805</v>
      </c>
      <c r="G25">
        <f>$B25/H$23</f>
        <v>0.21396057562355436</v>
      </c>
      <c r="H25">
        <f aca="true" t="shared" si="1" ref="H25:H88">1/(1+G25^-2)*100</f>
        <v>4.377514017913526</v>
      </c>
      <c r="I25">
        <f>$B25/J$23</f>
        <v>0.30258594785998477</v>
      </c>
      <c r="J25">
        <f aca="true" t="shared" si="2" ref="J25:J88">1/(1+I25^-2)*100</f>
        <v>8.387848779694533</v>
      </c>
      <c r="K25">
        <f>$B25/L$23</f>
        <v>0.30258594785998477</v>
      </c>
      <c r="L25">
        <f aca="true" t="shared" si="3" ref="L25:L88">1/(1+K25^-2)*100</f>
        <v>8.387848779694533</v>
      </c>
    </row>
    <row r="26" spans="1:12" ht="12.75">
      <c r="A26">
        <v>20</v>
      </c>
      <c r="B26">
        <f aca="true" t="shared" si="4" ref="B26:B58">A26*0.000001</f>
        <v>1.9999999999999998E-05</v>
      </c>
      <c r="C26">
        <f aca="true" t="shared" si="5" ref="C26:C58">$B26/D$23</f>
        <v>0.1913721566397008</v>
      </c>
      <c r="D26">
        <f t="shared" si="0"/>
        <v>3.5329422225380993</v>
      </c>
      <c r="E26">
        <f aca="true" t="shared" si="6" ref="E26:E58">$B26/F$23</f>
        <v>0.2706410993804532</v>
      </c>
      <c r="F26">
        <f>1/(1+E26^-2)*100</f>
        <v>6.824769289264944</v>
      </c>
      <c r="G26">
        <f aca="true" t="shared" si="7" ref="G26:G58">$B26/H$23</f>
        <v>0.4279211512471087</v>
      </c>
      <c r="H26">
        <f t="shared" si="1"/>
        <v>15.477470720437294</v>
      </c>
      <c r="I26">
        <f aca="true" t="shared" si="8" ref="I26:I58">$B26/J$23</f>
        <v>0.6051718957199695</v>
      </c>
      <c r="J26">
        <f t="shared" si="2"/>
        <v>26.80604385232361</v>
      </c>
      <c r="K26">
        <f aca="true" t="shared" si="9" ref="K26:K58">$B26/L$23</f>
        <v>0.6051718957199695</v>
      </c>
      <c r="L26">
        <f t="shared" si="3"/>
        <v>26.80604385232361</v>
      </c>
    </row>
    <row r="27" spans="1:12" ht="12.75">
      <c r="A27">
        <v>30</v>
      </c>
      <c r="B27">
        <f t="shared" si="4"/>
        <v>2.9999999999999997E-05</v>
      </c>
      <c r="C27">
        <f t="shared" si="5"/>
        <v>0.2870582349595512</v>
      </c>
      <c r="D27">
        <f>1/(1+C27^-2)*100</f>
        <v>7.612919922809532</v>
      </c>
      <c r="E27">
        <f t="shared" si="6"/>
        <v>0.40596164907067983</v>
      </c>
      <c r="F27">
        <f>1/(1+E27^-2)*100</f>
        <v>14.148709891470764</v>
      </c>
      <c r="G27">
        <f t="shared" si="7"/>
        <v>0.641881726870663</v>
      </c>
      <c r="H27">
        <f t="shared" si="1"/>
        <v>29.179079720660955</v>
      </c>
      <c r="I27">
        <f t="shared" si="8"/>
        <v>0.9077578435799544</v>
      </c>
      <c r="J27">
        <f t="shared" si="2"/>
        <v>45.17616905734008</v>
      </c>
      <c r="K27">
        <f t="shared" si="9"/>
        <v>0.9077578435799544</v>
      </c>
      <c r="L27">
        <f t="shared" si="3"/>
        <v>45.17616905734008</v>
      </c>
    </row>
    <row r="28" spans="1:12" ht="12.75">
      <c r="A28">
        <v>40</v>
      </c>
      <c r="B28">
        <f t="shared" si="4"/>
        <v>3.9999999999999996E-05</v>
      </c>
      <c r="C28">
        <f t="shared" si="5"/>
        <v>0.3827443132794016</v>
      </c>
      <c r="D28">
        <f aca="true" t="shared" si="10" ref="D28:D58">1/(1+C28^-2)*100</f>
        <v>12.77750344732227</v>
      </c>
      <c r="E28">
        <f t="shared" si="6"/>
        <v>0.5412821987609064</v>
      </c>
      <c r="F28">
        <f>1/(1+E28^-2)*100</f>
        <v>22.65966714414913</v>
      </c>
      <c r="G28">
        <f t="shared" si="7"/>
        <v>0.8558423024942174</v>
      </c>
      <c r="H28">
        <f t="shared" si="1"/>
        <v>42.27881106919719</v>
      </c>
      <c r="I28">
        <f t="shared" si="8"/>
        <v>1.210343791439939</v>
      </c>
      <c r="J28">
        <f t="shared" si="2"/>
        <v>59.43093107326419</v>
      </c>
      <c r="K28">
        <f t="shared" si="9"/>
        <v>1.210343791439939</v>
      </c>
      <c r="L28">
        <f t="shared" si="3"/>
        <v>59.43093107326419</v>
      </c>
    </row>
    <row r="29" spans="1:12" ht="12.75">
      <c r="A29">
        <v>50</v>
      </c>
      <c r="B29">
        <f t="shared" si="4"/>
        <v>4.9999999999999996E-05</v>
      </c>
      <c r="C29">
        <f t="shared" si="5"/>
        <v>0.478430391599252</v>
      </c>
      <c r="D29">
        <f t="shared" si="10"/>
        <v>18.626125134534227</v>
      </c>
      <c r="E29">
        <f t="shared" si="6"/>
        <v>0.6766027484511331</v>
      </c>
      <c r="F29">
        <f>1/(1+E29^-2)*100</f>
        <v>31.403074345402903</v>
      </c>
      <c r="G29">
        <f t="shared" si="7"/>
        <v>1.0698028781177717</v>
      </c>
      <c r="H29">
        <f t="shared" si="1"/>
        <v>53.368609626384966</v>
      </c>
      <c r="I29">
        <f t="shared" si="8"/>
        <v>1.512929739299924</v>
      </c>
      <c r="J29">
        <f t="shared" si="2"/>
        <v>69.5952186779212</v>
      </c>
      <c r="K29">
        <f t="shared" si="9"/>
        <v>1.512929739299924</v>
      </c>
      <c r="L29">
        <f t="shared" si="3"/>
        <v>69.5952186779212</v>
      </c>
    </row>
    <row r="30" spans="1:12" ht="12.75">
      <c r="A30">
        <v>60</v>
      </c>
      <c r="B30">
        <f t="shared" si="4"/>
        <v>5.9999999999999995E-05</v>
      </c>
      <c r="C30">
        <f t="shared" si="5"/>
        <v>0.5741164699191024</v>
      </c>
      <c r="D30">
        <f t="shared" si="10"/>
        <v>24.78996022806204</v>
      </c>
      <c r="E30">
        <f t="shared" si="6"/>
        <v>0.8119232981413597</v>
      </c>
      <c r="F30">
        <f>1/(1+E30^-2)*100</f>
        <v>39.73069657648215</v>
      </c>
      <c r="G30">
        <f t="shared" si="7"/>
        <v>1.283763453741326</v>
      </c>
      <c r="H30">
        <f t="shared" si="1"/>
        <v>62.2363427147563</v>
      </c>
      <c r="I30">
        <f t="shared" si="8"/>
        <v>1.8155156871599087</v>
      </c>
      <c r="J30">
        <f t="shared" si="2"/>
        <v>76.72305930142933</v>
      </c>
      <c r="K30">
        <f t="shared" si="9"/>
        <v>1.8155156871599087</v>
      </c>
      <c r="L30">
        <f t="shared" si="3"/>
        <v>76.72305930142933</v>
      </c>
    </row>
    <row r="31" spans="1:12" ht="12.75">
      <c r="A31">
        <v>70</v>
      </c>
      <c r="B31">
        <f t="shared" si="4"/>
        <v>7E-05</v>
      </c>
      <c r="C31">
        <f t="shared" si="5"/>
        <v>0.6698025482389528</v>
      </c>
      <c r="D31">
        <f t="shared" si="10"/>
        <v>30.969520489368662</v>
      </c>
      <c r="E31">
        <f t="shared" si="6"/>
        <v>0.9472438478315863</v>
      </c>
      <c r="F31">
        <f>1/(1+E31^-2)*100</f>
        <v>47.292714172962995</v>
      </c>
      <c r="G31">
        <f t="shared" si="7"/>
        <v>1.4977240293648806</v>
      </c>
      <c r="H31">
        <f t="shared" si="1"/>
        <v>69.16603943223724</v>
      </c>
      <c r="I31">
        <f t="shared" si="8"/>
        <v>2.1181016350198933</v>
      </c>
      <c r="J31">
        <f t="shared" si="2"/>
        <v>81.77296065377597</v>
      </c>
      <c r="K31">
        <f t="shared" si="9"/>
        <v>2.1181016350198933</v>
      </c>
      <c r="L31">
        <f t="shared" si="3"/>
        <v>81.77296065377597</v>
      </c>
    </row>
    <row r="32" spans="1:12" ht="12.75">
      <c r="A32">
        <v>80</v>
      </c>
      <c r="B32">
        <f t="shared" si="4"/>
        <v>7.999999999999999E-05</v>
      </c>
      <c r="C32">
        <f t="shared" si="5"/>
        <v>0.7654886265588032</v>
      </c>
      <c r="D32">
        <f t="shared" si="10"/>
        <v>36.94721773135024</v>
      </c>
      <c r="E32">
        <f t="shared" si="6"/>
        <v>1.0825643975218129</v>
      </c>
      <c r="F32">
        <f>1/(1+E32^-2)*100</f>
        <v>53.95833276997231</v>
      </c>
      <c r="G32">
        <f t="shared" si="7"/>
        <v>1.7116846049884349</v>
      </c>
      <c r="H32">
        <f t="shared" si="1"/>
        <v>74.55382800963957</v>
      </c>
      <c r="I32">
        <f t="shared" si="8"/>
        <v>2.420687582879878</v>
      </c>
      <c r="J32">
        <f t="shared" si="2"/>
        <v>85.422163306006</v>
      </c>
      <c r="K32">
        <f t="shared" si="9"/>
        <v>2.420687582879878</v>
      </c>
      <c r="L32">
        <f t="shared" si="3"/>
        <v>85.422163306006</v>
      </c>
    </row>
    <row r="33" spans="1:12" ht="12.75">
      <c r="A33">
        <v>90</v>
      </c>
      <c r="B33">
        <f t="shared" si="4"/>
        <v>8.999999999999999E-05</v>
      </c>
      <c r="C33">
        <f t="shared" si="5"/>
        <v>0.8611747048786537</v>
      </c>
      <c r="D33">
        <f t="shared" si="10"/>
        <v>42.58225531663312</v>
      </c>
      <c r="E33">
        <f t="shared" si="6"/>
        <v>1.2178849472120397</v>
      </c>
      <c r="F33">
        <f>1/(1+E33^-2)*100</f>
        <v>59.73009084765912</v>
      </c>
      <c r="G33">
        <f t="shared" si="7"/>
        <v>1.9256451806119892</v>
      </c>
      <c r="H33">
        <f t="shared" si="1"/>
        <v>78.76005157923628</v>
      </c>
      <c r="I33">
        <f t="shared" si="8"/>
        <v>2.723273530739863</v>
      </c>
      <c r="J33">
        <f t="shared" si="2"/>
        <v>88.11817951878973</v>
      </c>
      <c r="K33">
        <f t="shared" si="9"/>
        <v>2.723273530739863</v>
      </c>
      <c r="L33">
        <f t="shared" si="3"/>
        <v>88.11817951878973</v>
      </c>
    </row>
    <row r="34" spans="1:12" ht="12.75">
      <c r="A34">
        <v>100</v>
      </c>
      <c r="B34">
        <f t="shared" si="4"/>
        <v>9.999999999999999E-05</v>
      </c>
      <c r="C34">
        <f t="shared" si="5"/>
        <v>0.956860783198504</v>
      </c>
      <c r="D34">
        <f t="shared" si="10"/>
        <v>47.7965595581996</v>
      </c>
      <c r="E34">
        <f t="shared" si="6"/>
        <v>1.3532054969022662</v>
      </c>
      <c r="F34">
        <f>1/(1+E34^-2)*100</f>
        <v>64.67885274335927</v>
      </c>
      <c r="G34">
        <f t="shared" si="7"/>
        <v>2.1396057562355435</v>
      </c>
      <c r="H34">
        <f t="shared" si="1"/>
        <v>82.07214710467716</v>
      </c>
      <c r="I34">
        <f t="shared" si="8"/>
        <v>3.025859478599848</v>
      </c>
      <c r="J34">
        <f t="shared" si="2"/>
        <v>90.153434679377</v>
      </c>
      <c r="K34">
        <f t="shared" si="9"/>
        <v>3.025859478599848</v>
      </c>
      <c r="L34">
        <f t="shared" si="3"/>
        <v>90.153434679377</v>
      </c>
    </row>
    <row r="35" spans="1:12" ht="12.75">
      <c r="A35">
        <v>120</v>
      </c>
      <c r="B35">
        <f t="shared" si="4"/>
        <v>0.00011999999999999999</v>
      </c>
      <c r="C35">
        <f t="shared" si="5"/>
        <v>1.1482329398382047</v>
      </c>
      <c r="D35">
        <f t="shared" si="10"/>
        <v>56.86752810930903</v>
      </c>
      <c r="E35">
        <f t="shared" si="6"/>
        <v>1.6238465962827193</v>
      </c>
      <c r="F35">
        <f>1/(1+E35^-2)*100</f>
        <v>72.50388757280905</v>
      </c>
      <c r="G35">
        <f t="shared" si="7"/>
        <v>2.567526907482652</v>
      </c>
      <c r="H35">
        <f t="shared" si="1"/>
        <v>86.82857755485767</v>
      </c>
      <c r="I35">
        <f t="shared" si="8"/>
        <v>3.6310313743198175</v>
      </c>
      <c r="J35">
        <f t="shared" si="2"/>
        <v>92.94999586384215</v>
      </c>
      <c r="K35">
        <f t="shared" si="9"/>
        <v>3.6310313743198175</v>
      </c>
      <c r="L35">
        <f t="shared" si="3"/>
        <v>92.94999586384215</v>
      </c>
    </row>
    <row r="36" spans="1:12" ht="12.75">
      <c r="A36">
        <v>140</v>
      </c>
      <c r="B36">
        <f t="shared" si="4"/>
        <v>0.00014</v>
      </c>
      <c r="C36">
        <f t="shared" si="5"/>
        <v>1.3396050964779056</v>
      </c>
      <c r="D36">
        <f t="shared" si="10"/>
        <v>64.21595859443268</v>
      </c>
      <c r="E36">
        <f t="shared" si="6"/>
        <v>1.8944876956631727</v>
      </c>
      <c r="F36">
        <f>1/(1+E36^-2)*100</f>
        <v>78.2091571904142</v>
      </c>
      <c r="G36">
        <f t="shared" si="7"/>
        <v>2.995448058729761</v>
      </c>
      <c r="H36">
        <f t="shared" si="1"/>
        <v>89.97263438925816</v>
      </c>
      <c r="I36">
        <f t="shared" si="8"/>
        <v>4.236203270039787</v>
      </c>
      <c r="J36">
        <f t="shared" si="2"/>
        <v>94.72167891813535</v>
      </c>
      <c r="K36">
        <f t="shared" si="9"/>
        <v>4.236203270039787</v>
      </c>
      <c r="L36">
        <f t="shared" si="3"/>
        <v>94.72167891813535</v>
      </c>
    </row>
    <row r="37" spans="1:12" ht="12.75">
      <c r="A37">
        <v>160</v>
      </c>
      <c r="B37">
        <f t="shared" si="4"/>
        <v>0.00015999999999999999</v>
      </c>
      <c r="C37">
        <f t="shared" si="5"/>
        <v>1.5309772531176065</v>
      </c>
      <c r="D37">
        <f t="shared" si="10"/>
        <v>70.09472212275895</v>
      </c>
      <c r="E37">
        <f t="shared" si="6"/>
        <v>2.1651287950436258</v>
      </c>
      <c r="F37">
        <f>1/(1+E37^-2)*100</f>
        <v>82.41845631420702</v>
      </c>
      <c r="G37">
        <f t="shared" si="7"/>
        <v>3.4233692099768698</v>
      </c>
      <c r="H37">
        <f t="shared" si="1"/>
        <v>92.13802900684752</v>
      </c>
      <c r="I37">
        <f t="shared" si="8"/>
        <v>4.841375165759756</v>
      </c>
      <c r="J37">
        <f t="shared" si="2"/>
        <v>95.90816506560901</v>
      </c>
      <c r="K37">
        <f t="shared" si="9"/>
        <v>4.841375165759756</v>
      </c>
      <c r="L37">
        <f t="shared" si="3"/>
        <v>95.90816506560901</v>
      </c>
    </row>
    <row r="38" spans="1:12" ht="12.75">
      <c r="A38">
        <v>180</v>
      </c>
      <c r="B38">
        <f t="shared" si="4"/>
        <v>0.00017999999999999998</v>
      </c>
      <c r="C38">
        <f t="shared" si="5"/>
        <v>1.7223494097573073</v>
      </c>
      <c r="D38">
        <f t="shared" si="10"/>
        <v>74.78877715611651</v>
      </c>
      <c r="E38">
        <f t="shared" si="6"/>
        <v>2.4357698944240793</v>
      </c>
      <c r="F38">
        <f>1/(1+E38^-2)*100</f>
        <v>85.57617757039085</v>
      </c>
      <c r="G38">
        <f t="shared" si="7"/>
        <v>3.8512903612239784</v>
      </c>
      <c r="H38">
        <f t="shared" si="1"/>
        <v>93.68385314401607</v>
      </c>
      <c r="I38">
        <f t="shared" si="8"/>
        <v>5.446547061479726</v>
      </c>
      <c r="J38">
        <f t="shared" si="2"/>
        <v>96.73893989950339</v>
      </c>
      <c r="K38">
        <f t="shared" si="9"/>
        <v>5.446547061479726</v>
      </c>
      <c r="L38">
        <f t="shared" si="3"/>
        <v>96.73893989950339</v>
      </c>
    </row>
    <row r="39" spans="1:12" ht="12.75">
      <c r="A39">
        <v>200</v>
      </c>
      <c r="B39">
        <f t="shared" si="4"/>
        <v>0.00019999999999999998</v>
      </c>
      <c r="C39">
        <f t="shared" si="5"/>
        <v>1.913721566397008</v>
      </c>
      <c r="D39">
        <f t="shared" si="10"/>
        <v>78.55149785887426</v>
      </c>
      <c r="E39">
        <f t="shared" si="6"/>
        <v>2.7064109938045324</v>
      </c>
      <c r="F39">
        <f>1/(1+E39^-2)*100</f>
        <v>87.98749806171972</v>
      </c>
      <c r="G39">
        <f t="shared" si="7"/>
        <v>4.279211512471087</v>
      </c>
      <c r="H39">
        <f t="shared" si="1"/>
        <v>94.82177887702866</v>
      </c>
      <c r="I39">
        <f t="shared" si="8"/>
        <v>6.051718957199696</v>
      </c>
      <c r="J39">
        <f t="shared" si="2"/>
        <v>97.34207276372328</v>
      </c>
      <c r="K39">
        <f t="shared" si="9"/>
        <v>6.051718957199696</v>
      </c>
      <c r="L39">
        <f t="shared" si="3"/>
        <v>97.34207276372328</v>
      </c>
    </row>
    <row r="40" spans="1:12" ht="12.75">
      <c r="A40">
        <v>220</v>
      </c>
      <c r="B40">
        <f t="shared" si="4"/>
        <v>0.00021999999999999998</v>
      </c>
      <c r="C40">
        <f t="shared" si="5"/>
        <v>2.105093723036709</v>
      </c>
      <c r="D40">
        <f t="shared" si="10"/>
        <v>81.588607089525</v>
      </c>
      <c r="E40">
        <f t="shared" si="6"/>
        <v>2.9770520931849855</v>
      </c>
      <c r="F40">
        <f>1/(1+E40^-2)*100</f>
        <v>89.86093169303403</v>
      </c>
      <c r="G40">
        <f t="shared" si="7"/>
        <v>4.707132663718196</v>
      </c>
      <c r="H40">
        <f t="shared" si="1"/>
        <v>95.68166959555747</v>
      </c>
      <c r="I40">
        <f t="shared" si="8"/>
        <v>6.656890852919665</v>
      </c>
      <c r="J40">
        <f t="shared" si="2"/>
        <v>97.79318603864743</v>
      </c>
      <c r="K40">
        <f t="shared" si="9"/>
        <v>6.656890852919665</v>
      </c>
      <c r="L40">
        <f t="shared" si="3"/>
        <v>97.79318603864743</v>
      </c>
    </row>
    <row r="41" spans="1:12" ht="12.75">
      <c r="A41">
        <v>240</v>
      </c>
      <c r="B41">
        <f t="shared" si="4"/>
        <v>0.00023999999999999998</v>
      </c>
      <c r="C41">
        <f t="shared" si="5"/>
        <v>2.2964658796764095</v>
      </c>
      <c r="D41">
        <f t="shared" si="10"/>
        <v>84.06058390099435</v>
      </c>
      <c r="E41">
        <f t="shared" si="6"/>
        <v>3.2476931925654386</v>
      </c>
      <c r="F41">
        <f>1/(1+E41^-2)*100</f>
        <v>91.34012521247928</v>
      </c>
      <c r="G41">
        <f t="shared" si="7"/>
        <v>5.135053814965304</v>
      </c>
      <c r="H41">
        <f t="shared" si="1"/>
        <v>96.34620145774309</v>
      </c>
      <c r="I41">
        <f t="shared" si="8"/>
        <v>7.262062748639635</v>
      </c>
      <c r="J41">
        <f t="shared" si="2"/>
        <v>98.13910403403284</v>
      </c>
      <c r="K41">
        <f t="shared" si="9"/>
        <v>7.262062748639635</v>
      </c>
      <c r="L41">
        <f t="shared" si="3"/>
        <v>98.13910403403284</v>
      </c>
    </row>
    <row r="42" spans="1:12" ht="12.75">
      <c r="A42">
        <v>260</v>
      </c>
      <c r="B42">
        <f t="shared" si="4"/>
        <v>0.00026</v>
      </c>
      <c r="C42">
        <f t="shared" si="5"/>
        <v>2.4878380363161106</v>
      </c>
      <c r="D42">
        <f t="shared" si="10"/>
        <v>86.09051366350884</v>
      </c>
      <c r="E42">
        <f t="shared" si="6"/>
        <v>3.518334291945892</v>
      </c>
      <c r="F42">
        <f>1/(1+E42^-2)*100</f>
        <v>92.52541891434485</v>
      </c>
      <c r="G42">
        <f t="shared" si="7"/>
        <v>5.562974966212414</v>
      </c>
      <c r="H42">
        <f t="shared" si="1"/>
        <v>96.8697853043909</v>
      </c>
      <c r="I42">
        <f t="shared" si="8"/>
        <v>7.867234644359605</v>
      </c>
      <c r="J42">
        <f t="shared" si="2"/>
        <v>98.41000756374612</v>
      </c>
      <c r="K42">
        <f t="shared" si="9"/>
        <v>7.867234644359605</v>
      </c>
      <c r="L42">
        <f t="shared" si="3"/>
        <v>98.41000756374612</v>
      </c>
    </row>
    <row r="43" spans="1:12" ht="12.75">
      <c r="A43">
        <v>280</v>
      </c>
      <c r="B43">
        <f t="shared" si="4"/>
        <v>0.00028</v>
      </c>
      <c r="C43">
        <f t="shared" si="5"/>
        <v>2.679210192955811</v>
      </c>
      <c r="D43">
        <f t="shared" si="10"/>
        <v>87.77232149394963</v>
      </c>
      <c r="E43">
        <f t="shared" si="6"/>
        <v>3.7889753913263453</v>
      </c>
      <c r="F43">
        <f>1/(1+E43^-2)*100</f>
        <v>93.48802932787707</v>
      </c>
      <c r="G43">
        <f t="shared" si="7"/>
        <v>5.990896117459522</v>
      </c>
      <c r="H43">
        <f t="shared" si="1"/>
        <v>97.2892997270819</v>
      </c>
      <c r="I43">
        <f t="shared" si="8"/>
        <v>8.472406540079573</v>
      </c>
      <c r="J43">
        <f t="shared" si="2"/>
        <v>98.62602772848405</v>
      </c>
      <c r="K43">
        <f t="shared" si="9"/>
        <v>8.472406540079573</v>
      </c>
      <c r="L43">
        <f t="shared" si="3"/>
        <v>98.62602772848405</v>
      </c>
    </row>
    <row r="44" spans="1:12" ht="12.75">
      <c r="A44">
        <v>300</v>
      </c>
      <c r="B44">
        <f t="shared" si="4"/>
        <v>0.0003</v>
      </c>
      <c r="C44">
        <f t="shared" si="5"/>
        <v>2.870582349595512</v>
      </c>
      <c r="D44">
        <f t="shared" si="10"/>
        <v>89.1777738182117</v>
      </c>
      <c r="E44">
        <f t="shared" si="6"/>
        <v>4.059616490706799</v>
      </c>
      <c r="F44">
        <f>1/(1+E44^-2)*100</f>
        <v>94.27933527107271</v>
      </c>
      <c r="G44">
        <f t="shared" si="7"/>
        <v>6.418817268706631</v>
      </c>
      <c r="H44">
        <f t="shared" si="1"/>
        <v>97.6303999850665</v>
      </c>
      <c r="I44">
        <f t="shared" si="8"/>
        <v>9.077578435799543</v>
      </c>
      <c r="J44">
        <f t="shared" si="2"/>
        <v>98.80099417138631</v>
      </c>
      <c r="K44">
        <f t="shared" si="9"/>
        <v>9.077578435799543</v>
      </c>
      <c r="L44">
        <f t="shared" si="3"/>
        <v>98.80099417138631</v>
      </c>
    </row>
    <row r="45" spans="1:12" ht="12.75">
      <c r="A45">
        <v>350</v>
      </c>
      <c r="B45">
        <f t="shared" si="4"/>
        <v>0.00035</v>
      </c>
      <c r="C45">
        <f t="shared" si="5"/>
        <v>3.3490127411947643</v>
      </c>
      <c r="D45">
        <f t="shared" si="10"/>
        <v>91.81393824310962</v>
      </c>
      <c r="E45">
        <f t="shared" si="6"/>
        <v>4.736219239157932</v>
      </c>
      <c r="F45">
        <f>1/(1+E45^-2)*100</f>
        <v>95.7322904519508</v>
      </c>
      <c r="G45">
        <f t="shared" si="7"/>
        <v>7.488620146824403</v>
      </c>
      <c r="H45">
        <f t="shared" si="1"/>
        <v>98.24805543755964</v>
      </c>
      <c r="I45">
        <f t="shared" si="8"/>
        <v>10.590508175099469</v>
      </c>
      <c r="J45">
        <f t="shared" si="2"/>
        <v>99.11628663465396</v>
      </c>
      <c r="K45">
        <f t="shared" si="9"/>
        <v>10.590508175099469</v>
      </c>
      <c r="L45">
        <f t="shared" si="3"/>
        <v>99.11628663465396</v>
      </c>
    </row>
    <row r="46" spans="1:12" ht="12.75">
      <c r="A46">
        <v>400</v>
      </c>
      <c r="B46">
        <f t="shared" si="4"/>
        <v>0.00039999999999999996</v>
      </c>
      <c r="C46">
        <f t="shared" si="5"/>
        <v>3.827443132794016</v>
      </c>
      <c r="D46">
        <f t="shared" si="10"/>
        <v>93.60994637295701</v>
      </c>
      <c r="E46">
        <f t="shared" si="6"/>
        <v>5.412821987609065</v>
      </c>
      <c r="F46">
        <f>1/(1+E46^-2)*100</f>
        <v>96.69952203037462</v>
      </c>
      <c r="G46">
        <f t="shared" si="7"/>
        <v>8.558423024942174</v>
      </c>
      <c r="H46">
        <f t="shared" si="1"/>
        <v>98.65313706344868</v>
      </c>
      <c r="I46">
        <f t="shared" si="8"/>
        <v>12.103437914399391</v>
      </c>
      <c r="J46">
        <f t="shared" si="2"/>
        <v>99.32200268444737</v>
      </c>
      <c r="K46">
        <f t="shared" si="9"/>
        <v>12.103437914399391</v>
      </c>
      <c r="L46">
        <f t="shared" si="3"/>
        <v>99.32200268444737</v>
      </c>
    </row>
    <row r="47" spans="1:12" ht="12.75">
      <c r="A47">
        <v>450</v>
      </c>
      <c r="B47">
        <f t="shared" si="4"/>
        <v>0.00045</v>
      </c>
      <c r="C47">
        <f t="shared" si="5"/>
        <v>4.305873524393268</v>
      </c>
      <c r="D47">
        <f t="shared" si="10"/>
        <v>94.88243594295443</v>
      </c>
      <c r="E47">
        <f t="shared" si="6"/>
        <v>6.089424736060198</v>
      </c>
      <c r="F47">
        <f>1/(1+E47^-2)*100</f>
        <v>97.37402499497514</v>
      </c>
      <c r="G47">
        <f t="shared" si="7"/>
        <v>9.628225903059947</v>
      </c>
      <c r="H47">
        <f t="shared" si="1"/>
        <v>98.9327952804778</v>
      </c>
      <c r="I47">
        <f t="shared" si="8"/>
        <v>13.616367653699315</v>
      </c>
      <c r="J47">
        <f t="shared" si="2"/>
        <v>99.46353505060965</v>
      </c>
      <c r="K47">
        <f t="shared" si="9"/>
        <v>13.616367653699315</v>
      </c>
      <c r="L47">
        <f t="shared" si="3"/>
        <v>99.46353505060965</v>
      </c>
    </row>
    <row r="48" spans="1:12" ht="12.75">
      <c r="A48">
        <v>500</v>
      </c>
      <c r="B48">
        <f t="shared" si="4"/>
        <v>0.0005</v>
      </c>
      <c r="C48">
        <f t="shared" si="5"/>
        <v>4.7843039159925205</v>
      </c>
      <c r="D48">
        <f t="shared" si="10"/>
        <v>95.81407177774346</v>
      </c>
      <c r="E48">
        <f t="shared" si="6"/>
        <v>6.766027484511332</v>
      </c>
      <c r="F48">
        <f>1/(1+E48^-2)*100</f>
        <v>97.86229447952661</v>
      </c>
      <c r="G48">
        <f t="shared" si="7"/>
        <v>10.698028781177719</v>
      </c>
      <c r="H48">
        <f t="shared" si="1"/>
        <v>99.1338078088376</v>
      </c>
      <c r="I48">
        <f t="shared" si="8"/>
        <v>15.129297392999241</v>
      </c>
      <c r="J48">
        <f t="shared" si="2"/>
        <v>99.56502002312239</v>
      </c>
      <c r="K48">
        <f t="shared" si="9"/>
        <v>15.129297392999241</v>
      </c>
      <c r="L48">
        <f t="shared" si="3"/>
        <v>99.56502002312239</v>
      </c>
    </row>
    <row r="49" spans="1:12" ht="12.75">
      <c r="A49">
        <v>550</v>
      </c>
      <c r="B49">
        <f t="shared" si="4"/>
        <v>0.0005499999999999999</v>
      </c>
      <c r="C49">
        <f t="shared" si="5"/>
        <v>5.262734307591772</v>
      </c>
      <c r="D49">
        <f t="shared" si="10"/>
        <v>96.51523897749456</v>
      </c>
      <c r="E49">
        <f t="shared" si="6"/>
        <v>7.442630232962464</v>
      </c>
      <c r="F49">
        <f>1/(1+E49^-2)*100</f>
        <v>98.2267222426936</v>
      </c>
      <c r="G49">
        <f t="shared" si="7"/>
        <v>11.767831659295489</v>
      </c>
      <c r="H49">
        <f t="shared" si="1"/>
        <v>99.28306090416552</v>
      </c>
      <c r="I49">
        <f t="shared" si="8"/>
        <v>16.642227132299162</v>
      </c>
      <c r="J49">
        <f t="shared" si="2"/>
        <v>99.64024082499452</v>
      </c>
      <c r="K49">
        <f t="shared" si="9"/>
        <v>16.642227132299162</v>
      </c>
      <c r="L49">
        <f t="shared" si="3"/>
        <v>99.64024082499452</v>
      </c>
    </row>
    <row r="50" spans="1:12" ht="12.75">
      <c r="A50">
        <v>600</v>
      </c>
      <c r="B50">
        <f t="shared" si="4"/>
        <v>0.0006</v>
      </c>
      <c r="C50">
        <f t="shared" si="5"/>
        <v>5.741164699191024</v>
      </c>
      <c r="D50">
        <f t="shared" si="10"/>
        <v>97.05544353394797</v>
      </c>
      <c r="E50">
        <f t="shared" si="6"/>
        <v>8.119232981413598</v>
      </c>
      <c r="F50">
        <f>1/(1+E50^-2)*100</f>
        <v>98.50572183480698</v>
      </c>
      <c r="G50">
        <f t="shared" si="7"/>
        <v>12.837634537413262</v>
      </c>
      <c r="H50">
        <f t="shared" si="1"/>
        <v>99.39688137194122</v>
      </c>
      <c r="I50">
        <f t="shared" si="8"/>
        <v>18.155156871599086</v>
      </c>
      <c r="J50">
        <f t="shared" si="2"/>
        <v>99.6975285551564</v>
      </c>
      <c r="K50">
        <f t="shared" si="9"/>
        <v>18.155156871599086</v>
      </c>
      <c r="L50">
        <f t="shared" si="3"/>
        <v>99.6975285551564</v>
      </c>
    </row>
    <row r="51" spans="1:12" ht="12.75">
      <c r="A51">
        <v>650</v>
      </c>
      <c r="B51">
        <f t="shared" si="4"/>
        <v>0.00065</v>
      </c>
      <c r="C51">
        <f t="shared" si="5"/>
        <v>6.219595090790277</v>
      </c>
      <c r="D51">
        <f t="shared" si="10"/>
        <v>97.48005228879718</v>
      </c>
      <c r="E51">
        <f t="shared" si="6"/>
        <v>8.79583572986473</v>
      </c>
      <c r="F51">
        <f>1/(1+E51^-2)*100</f>
        <v>98.72394822565794</v>
      </c>
      <c r="G51">
        <f t="shared" si="7"/>
        <v>13.907437415531033</v>
      </c>
      <c r="H51">
        <f t="shared" si="1"/>
        <v>99.48564119950302</v>
      </c>
      <c r="I51">
        <f t="shared" si="8"/>
        <v>19.66808661089901</v>
      </c>
      <c r="J51">
        <f t="shared" si="2"/>
        <v>99.74215748190993</v>
      </c>
      <c r="K51">
        <f t="shared" si="9"/>
        <v>19.66808661089901</v>
      </c>
      <c r="L51">
        <f t="shared" si="3"/>
        <v>99.74215748190993</v>
      </c>
    </row>
    <row r="52" spans="1:12" ht="12.75">
      <c r="A52">
        <v>700</v>
      </c>
      <c r="B52">
        <f t="shared" si="4"/>
        <v>0.0007</v>
      </c>
      <c r="C52">
        <f t="shared" si="5"/>
        <v>6.698025482389529</v>
      </c>
      <c r="D52">
        <f t="shared" si="10"/>
        <v>97.81961906326497</v>
      </c>
      <c r="E52">
        <f t="shared" si="6"/>
        <v>9.472438478315864</v>
      </c>
      <c r="F52">
        <f>1/(1+E52^-2)*100</f>
        <v>98.89779338012083</v>
      </c>
      <c r="G52">
        <f t="shared" si="7"/>
        <v>14.977240293648807</v>
      </c>
      <c r="H52">
        <f t="shared" si="1"/>
        <v>99.55618227906817</v>
      </c>
      <c r="I52">
        <f t="shared" si="8"/>
        <v>21.181016350198938</v>
      </c>
      <c r="J52">
        <f t="shared" si="2"/>
        <v>99.77759760892239</v>
      </c>
      <c r="K52">
        <f t="shared" si="9"/>
        <v>21.181016350198938</v>
      </c>
      <c r="L52">
        <f t="shared" si="3"/>
        <v>99.77759760892239</v>
      </c>
    </row>
    <row r="53" spans="1:12" ht="12.75">
      <c r="A53">
        <v>750</v>
      </c>
      <c r="B53">
        <f t="shared" si="4"/>
        <v>0.00075</v>
      </c>
      <c r="C53">
        <f t="shared" si="5"/>
        <v>7.176455873988781</v>
      </c>
      <c r="D53">
        <f t="shared" si="10"/>
        <v>98.09529320153703</v>
      </c>
      <c r="E53">
        <f t="shared" si="6"/>
        <v>10.149041226766997</v>
      </c>
      <c r="F53">
        <f>1/(1+E53^-2)*100</f>
        <v>99.0384896240189</v>
      </c>
      <c r="G53">
        <f t="shared" si="7"/>
        <v>16.04704317176658</v>
      </c>
      <c r="H53">
        <f t="shared" si="1"/>
        <v>99.6131641696193</v>
      </c>
      <c r="I53">
        <f t="shared" si="8"/>
        <v>22.693946089498862</v>
      </c>
      <c r="J53">
        <f t="shared" si="2"/>
        <v>99.80620725492231</v>
      </c>
      <c r="K53">
        <f t="shared" si="9"/>
        <v>22.693946089498862</v>
      </c>
      <c r="L53">
        <f t="shared" si="3"/>
        <v>99.80620725492231</v>
      </c>
    </row>
    <row r="54" spans="1:12" ht="12.75">
      <c r="A54">
        <v>800</v>
      </c>
      <c r="B54">
        <f t="shared" si="4"/>
        <v>0.0007999999999999999</v>
      </c>
      <c r="C54">
        <f t="shared" si="5"/>
        <v>7.654886265588032</v>
      </c>
      <c r="D54">
        <f t="shared" si="10"/>
        <v>98.32207117965659</v>
      </c>
      <c r="E54">
        <f t="shared" si="6"/>
        <v>10.82564397521813</v>
      </c>
      <c r="F54">
        <f>1/(1+E54^-2)*100</f>
        <v>99.15393742594418</v>
      </c>
      <c r="G54">
        <f t="shared" si="7"/>
        <v>17.116846049884348</v>
      </c>
      <c r="H54">
        <f t="shared" si="1"/>
        <v>99.65984823229677</v>
      </c>
      <c r="I54">
        <f t="shared" si="8"/>
        <v>24.206875828798783</v>
      </c>
      <c r="J54">
        <f t="shared" si="2"/>
        <v>99.82963436528937</v>
      </c>
      <c r="K54">
        <f t="shared" si="9"/>
        <v>24.206875828798783</v>
      </c>
      <c r="L54">
        <f t="shared" si="3"/>
        <v>99.82963436528937</v>
      </c>
    </row>
    <row r="55" spans="1:12" ht="12.75">
      <c r="A55">
        <v>850</v>
      </c>
      <c r="B55">
        <f t="shared" si="4"/>
        <v>0.00085</v>
      </c>
      <c r="C55">
        <f t="shared" si="5"/>
        <v>8.133316657187285</v>
      </c>
      <c r="D55">
        <f t="shared" si="10"/>
        <v>98.51081534900807</v>
      </c>
      <c r="E55">
        <f t="shared" si="6"/>
        <v>11.502246723669263</v>
      </c>
      <c r="F55">
        <f>1/(1+E55^-2)*100</f>
        <v>99.24982190598847</v>
      </c>
      <c r="G55">
        <f t="shared" si="7"/>
        <v>18.18664892800212</v>
      </c>
      <c r="H55">
        <f t="shared" si="1"/>
        <v>99.6985720143649</v>
      </c>
      <c r="I55">
        <f t="shared" si="8"/>
        <v>25.719805568098707</v>
      </c>
      <c r="J55">
        <f t="shared" si="2"/>
        <v>99.84905851724699</v>
      </c>
      <c r="K55">
        <f t="shared" si="9"/>
        <v>25.719805568098707</v>
      </c>
      <c r="L55">
        <f t="shared" si="3"/>
        <v>99.84905851724699</v>
      </c>
    </row>
    <row r="56" spans="1:12" ht="12.75">
      <c r="A56">
        <v>900</v>
      </c>
      <c r="B56">
        <f t="shared" si="4"/>
        <v>0.0009</v>
      </c>
      <c r="C56">
        <f t="shared" si="5"/>
        <v>8.611747048786537</v>
      </c>
      <c r="D56">
        <f t="shared" si="10"/>
        <v>98.66954377350731</v>
      </c>
      <c r="E56">
        <f t="shared" si="6"/>
        <v>12.178849472120396</v>
      </c>
      <c r="F56">
        <f>1/(1+E56^-2)*100</f>
        <v>99.33031696694817</v>
      </c>
      <c r="G56">
        <f t="shared" si="7"/>
        <v>19.256451806119895</v>
      </c>
      <c r="H56">
        <f t="shared" si="1"/>
        <v>99.73104610361277</v>
      </c>
      <c r="I56">
        <f t="shared" si="8"/>
        <v>27.23273530739863</v>
      </c>
      <c r="J56">
        <f t="shared" si="2"/>
        <v>99.86534196779417</v>
      </c>
      <c r="K56">
        <f t="shared" si="9"/>
        <v>27.23273530739863</v>
      </c>
      <c r="L56">
        <f t="shared" si="3"/>
        <v>99.86534196779417</v>
      </c>
    </row>
    <row r="57" spans="1:12" ht="12.75">
      <c r="A57">
        <v>950</v>
      </c>
      <c r="B57">
        <f t="shared" si="4"/>
        <v>0.00095</v>
      </c>
      <c r="C57">
        <f t="shared" si="5"/>
        <v>9.090177440385789</v>
      </c>
      <c r="D57">
        <f t="shared" si="10"/>
        <v>98.80427580303672</v>
      </c>
      <c r="E57">
        <f t="shared" si="6"/>
        <v>12.85545222057153</v>
      </c>
      <c r="F57">
        <f>1/(1+E57^-2)*100</f>
        <v>99.39854201217084</v>
      </c>
      <c r="G57">
        <f t="shared" si="7"/>
        <v>20.326254684237664</v>
      </c>
      <c r="H57">
        <f t="shared" si="1"/>
        <v>99.75854545628422</v>
      </c>
      <c r="I57">
        <f t="shared" si="8"/>
        <v>28.74566504669856</v>
      </c>
      <c r="J57">
        <f t="shared" si="2"/>
        <v>99.87912680122685</v>
      </c>
      <c r="K57">
        <f t="shared" si="9"/>
        <v>28.74566504669856</v>
      </c>
      <c r="L57">
        <f t="shared" si="3"/>
        <v>99.87912680122685</v>
      </c>
    </row>
    <row r="58" spans="1:12" ht="12.75">
      <c r="A58">
        <v>1000</v>
      </c>
      <c r="B58">
        <f t="shared" si="4"/>
        <v>0.001</v>
      </c>
      <c r="C58">
        <f t="shared" si="5"/>
        <v>9.568607831985041</v>
      </c>
      <c r="D58">
        <f t="shared" si="10"/>
        <v>98.9195993475682</v>
      </c>
      <c r="E58">
        <f t="shared" si="6"/>
        <v>13.532054969022663</v>
      </c>
      <c r="F58">
        <f>1/(1+E58^-2)*100</f>
        <v>99.45686566030929</v>
      </c>
      <c r="G58">
        <f t="shared" si="7"/>
        <v>21.396057562355438</v>
      </c>
      <c r="H58">
        <f t="shared" si="1"/>
        <v>99.78203596159926</v>
      </c>
      <c r="I58">
        <f t="shared" si="8"/>
        <v>30.258594785998483</v>
      </c>
      <c r="J58">
        <f t="shared" si="2"/>
        <v>99.89089908041451</v>
      </c>
      <c r="K58">
        <f t="shared" si="9"/>
        <v>30.258594785998483</v>
      </c>
      <c r="L58">
        <f t="shared" si="3"/>
        <v>99.89089908041451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Mech &amp; Nuc 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M. Cimbala</dc:creator>
  <cp:keywords/>
  <dc:description/>
  <cp:lastModifiedBy>John M. Cimbala</cp:lastModifiedBy>
  <dcterms:created xsi:type="dcterms:W3CDTF">2001-12-04T15:12:43Z</dcterms:created>
  <dcterms:modified xsi:type="dcterms:W3CDTF">2001-12-04T19:30:54Z</dcterms:modified>
  <cp:category/>
  <cp:version/>
  <cp:contentType/>
  <cp:contentStatus/>
</cp:coreProperties>
</file>