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575" windowHeight="5520" activeTab="0"/>
  </bookViews>
  <sheets>
    <sheet name="Sheet1" sheetId="1" r:id="rId1"/>
    <sheet name="e 1" sheetId="2" r:id="rId2"/>
    <sheet name="e 2" sheetId="3" r:id="rId3"/>
    <sheet name="e 3" sheetId="4" r:id="rId4"/>
    <sheet name="e 4" sheetId="5" r:id="rId5"/>
  </sheets>
  <definedNames/>
  <calcPr fullCalcOnLoad="1"/>
</workbook>
</file>

<file path=xl/sharedStrings.xml><?xml version="1.0" encoding="utf-8"?>
<sst xmlns="http://schemas.openxmlformats.org/spreadsheetml/2006/main" count="148" uniqueCount="25">
  <si>
    <t>Moody Chart Calculations</t>
  </si>
  <si>
    <t>J. M. Cimbala, March 2002</t>
  </si>
  <si>
    <t>This worksheet contains the final plot and chosen values of roughness constant.</t>
  </si>
  <si>
    <t>Each additional worksheet contains the calculations for one value of roughness constant.</t>
  </si>
  <si>
    <r>
      <t>e</t>
    </r>
    <r>
      <rPr>
        <b/>
        <sz val="10"/>
        <rFont val="Arial"/>
        <family val="0"/>
      </rPr>
      <t>/d</t>
    </r>
  </si>
  <si>
    <r>
      <t>e</t>
    </r>
    <r>
      <rPr>
        <b/>
        <sz val="10"/>
        <rFont val="Arial"/>
        <family val="0"/>
      </rPr>
      <t xml:space="preserve">/d = </t>
    </r>
  </si>
  <si>
    <t>Calculations for one roughness value:</t>
  </si>
  <si>
    <t>Re</t>
  </si>
  <si>
    <t>digit</t>
  </si>
  <si>
    <t>decade</t>
  </si>
  <si>
    <t>laminar</t>
  </si>
  <si>
    <t>turbulent</t>
  </si>
  <si>
    <t>f</t>
  </si>
  <si>
    <r>
      <t>f</t>
    </r>
    <r>
      <rPr>
        <b/>
        <vertAlign val="subscript"/>
        <sz val="10"/>
        <rFont val="Arial"/>
        <family val="2"/>
      </rPr>
      <t>guess</t>
    </r>
    <r>
      <rPr>
        <b/>
        <sz val="10"/>
        <rFont val="Arial"/>
        <family val="2"/>
      </rPr>
      <t xml:space="preserve"> </t>
    </r>
  </si>
  <si>
    <t>denom</t>
  </si>
  <si>
    <t>G(f)</t>
  </si>
  <si>
    <t>G'(f)</t>
  </si>
  <si>
    <t>new f</t>
  </si>
  <si>
    <t>final f</t>
  </si>
  <si>
    <r>
      <t>Re</t>
    </r>
    <r>
      <rPr>
        <b/>
        <vertAlign val="subscript"/>
        <sz val="10"/>
        <rFont val="Arial"/>
        <family val="2"/>
      </rPr>
      <t>crit</t>
    </r>
    <r>
      <rPr>
        <b/>
        <sz val="10"/>
        <rFont val="Arial"/>
        <family val="2"/>
      </rPr>
      <t xml:space="preserve"> = </t>
    </r>
  </si>
  <si>
    <t>laminar f = 64/Re</t>
  </si>
  <si>
    <t>e 1</t>
  </si>
  <si>
    <t>e 2</t>
  </si>
  <si>
    <t>e 3</t>
  </si>
  <si>
    <t>e 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</si>
</sst>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</numFmts>
  <fonts count="6">
    <font>
      <sz val="10"/>
      <name val="Arial"/>
      <family val="0"/>
    </font>
    <font>
      <b/>
      <sz val="10"/>
      <name val="Symbol"/>
      <family val="1"/>
    </font>
    <font>
      <b/>
      <sz val="10"/>
      <name val="Arial"/>
      <family val="0"/>
    </font>
    <font>
      <b/>
      <vertAlign val="sub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e/d 1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 1'!$C$7:$C$200</c:f>
              <c:numCache>
                <c:ptCount val="194"/>
                <c:pt idx="0">
                  <c:v>2000</c:v>
                </c:pt>
                <c:pt idx="1">
                  <c:v>3000</c:v>
                </c:pt>
                <c:pt idx="2">
                  <c:v>4000</c:v>
                </c:pt>
                <c:pt idx="3">
                  <c:v>5000</c:v>
                </c:pt>
                <c:pt idx="4">
                  <c:v>7000</c:v>
                </c:pt>
                <c:pt idx="5">
                  <c:v>8500</c:v>
                </c:pt>
                <c:pt idx="6">
                  <c:v>10000</c:v>
                </c:pt>
                <c:pt idx="7">
                  <c:v>15000</c:v>
                </c:pt>
                <c:pt idx="8">
                  <c:v>20000</c:v>
                </c:pt>
                <c:pt idx="9">
                  <c:v>30000</c:v>
                </c:pt>
                <c:pt idx="10">
                  <c:v>40000</c:v>
                </c:pt>
                <c:pt idx="11">
                  <c:v>50000</c:v>
                </c:pt>
                <c:pt idx="12">
                  <c:v>70000</c:v>
                </c:pt>
                <c:pt idx="13">
                  <c:v>85000</c:v>
                </c:pt>
                <c:pt idx="14">
                  <c:v>100000</c:v>
                </c:pt>
                <c:pt idx="15">
                  <c:v>150000</c:v>
                </c:pt>
                <c:pt idx="16">
                  <c:v>200000</c:v>
                </c:pt>
                <c:pt idx="17">
                  <c:v>300000</c:v>
                </c:pt>
                <c:pt idx="18">
                  <c:v>400000</c:v>
                </c:pt>
                <c:pt idx="19">
                  <c:v>500000</c:v>
                </c:pt>
                <c:pt idx="20">
                  <c:v>700000</c:v>
                </c:pt>
                <c:pt idx="21">
                  <c:v>850000</c:v>
                </c:pt>
                <c:pt idx="22">
                  <c:v>1000000</c:v>
                </c:pt>
                <c:pt idx="23">
                  <c:v>1500000</c:v>
                </c:pt>
                <c:pt idx="24">
                  <c:v>2000000</c:v>
                </c:pt>
                <c:pt idx="25">
                  <c:v>3000000</c:v>
                </c:pt>
                <c:pt idx="26">
                  <c:v>4000000</c:v>
                </c:pt>
                <c:pt idx="27">
                  <c:v>5000000</c:v>
                </c:pt>
                <c:pt idx="28">
                  <c:v>7000000</c:v>
                </c:pt>
                <c:pt idx="29">
                  <c:v>8500000</c:v>
                </c:pt>
                <c:pt idx="30">
                  <c:v>10000000</c:v>
                </c:pt>
                <c:pt idx="31">
                  <c:v>15000000</c:v>
                </c:pt>
                <c:pt idx="32">
                  <c:v>20000000</c:v>
                </c:pt>
                <c:pt idx="33">
                  <c:v>30000000</c:v>
                </c:pt>
                <c:pt idx="34">
                  <c:v>40000000</c:v>
                </c:pt>
                <c:pt idx="35">
                  <c:v>50000000</c:v>
                </c:pt>
                <c:pt idx="36">
                  <c:v>70000000</c:v>
                </c:pt>
                <c:pt idx="37">
                  <c:v>85000000</c:v>
                </c:pt>
              </c:numCache>
            </c:numRef>
          </c:xVal>
          <c:yVal>
            <c:numRef>
              <c:f>'e 1'!$E$7:$E$200</c:f>
              <c:numCache>
                <c:ptCount val="194"/>
                <c:pt idx="0">
                  <c:v>0.04945108126343294</c:v>
                </c:pt>
                <c:pt idx="1">
                  <c:v>0.04351918876857623</c:v>
                </c:pt>
                <c:pt idx="2">
                  <c:v>0.0399070140556349</c:v>
                </c:pt>
                <c:pt idx="3">
                  <c:v>0.037392727578047395</c:v>
                </c:pt>
                <c:pt idx="4">
                  <c:v>0.034010095297709125</c:v>
                </c:pt>
                <c:pt idx="5">
                  <c:v>0.03225441265604501</c:v>
                </c:pt>
                <c:pt idx="6">
                  <c:v>0.030882950353487686</c:v>
                </c:pt>
                <c:pt idx="7">
                  <c:v>0.027805843886531116</c:v>
                </c:pt>
                <c:pt idx="8">
                  <c:v>0.025883078538096058</c:v>
                </c:pt>
                <c:pt idx="9">
                  <c:v>0.023482954594174786</c:v>
                </c:pt>
                <c:pt idx="10">
                  <c:v>0.021969985874361418</c:v>
                </c:pt>
                <c:pt idx="11">
                  <c:v>0.020891443528337248</c:v>
                </c:pt>
                <c:pt idx="12">
                  <c:v>0.019404490132281085</c:v>
                </c:pt>
                <c:pt idx="13">
                  <c:v>0.018615215689242293</c:v>
                </c:pt>
                <c:pt idx="14">
                  <c:v>0.01798977308427384</c:v>
                </c:pt>
                <c:pt idx="15">
                  <c:v>0.016556082739895818</c:v>
                </c:pt>
                <c:pt idx="16">
                  <c:v>0.015637225006086757</c:v>
                </c:pt>
                <c:pt idx="17">
                  <c:v>0.014463032477158888</c:v>
                </c:pt>
                <c:pt idx="18">
                  <c:v>0.013706067197143335</c:v>
                </c:pt>
                <c:pt idx="19">
                  <c:v>0.013157946657250194</c:v>
                </c:pt>
                <c:pt idx="20">
                  <c:v>0.012389920583898052</c:v>
                </c:pt>
                <c:pt idx="21">
                  <c:v>0.011976118537612112</c:v>
                </c:pt>
                <c:pt idx="22">
                  <c:v>0.011645040997991624</c:v>
                </c:pt>
                <c:pt idx="23">
                  <c:v>0.01087500351260116</c:v>
                </c:pt>
                <c:pt idx="24">
                  <c:v>0.010372890050884037</c:v>
                </c:pt>
                <c:pt idx="25">
                  <c:v>0.009720792704037197</c:v>
                </c:pt>
                <c:pt idx="26">
                  <c:v>0.009293815410577293</c:v>
                </c:pt>
                <c:pt idx="27">
                  <c:v>0.008981239776257383</c:v>
                </c:pt>
                <c:pt idx="28">
                  <c:v>0.008538224830621522</c:v>
                </c:pt>
                <c:pt idx="29">
                  <c:v>0.008296998220794043</c:v>
                </c:pt>
                <c:pt idx="30">
                  <c:v>0.008102669430874915</c:v>
                </c:pt>
                <c:pt idx="31">
                  <c:v>0.00764595015971378</c:v>
                </c:pt>
                <c:pt idx="32">
                  <c:v>0.007344416472487372</c:v>
                </c:pt>
                <c:pt idx="33">
                  <c:v>0.006948188267668988</c:v>
                </c:pt>
                <c:pt idx="34">
                  <c:v>0.00668578514109072</c:v>
                </c:pt>
                <c:pt idx="35">
                  <c:v>0.00649213917442422</c:v>
                </c:pt>
                <c:pt idx="36">
                  <c:v>0.006215355703833814</c:v>
                </c:pt>
                <c:pt idx="37">
                  <c:v>0.006063458506109053</c:v>
                </c:pt>
              </c:numCache>
            </c:numRef>
          </c:yVal>
          <c:smooth val="1"/>
        </c:ser>
        <c:ser>
          <c:idx val="1"/>
          <c:order val="1"/>
          <c:tx>
            <c:v>laminar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Sheet1!$A$18:$A$40</c:f>
              <c:numCache/>
            </c:numRef>
          </c:xVal>
          <c:yVal>
            <c:numRef>
              <c:f>Sheet1!$B$18:$B$40</c:f>
              <c:numCache/>
            </c:numRef>
          </c:yVal>
          <c:smooth val="1"/>
        </c:ser>
        <c:ser>
          <c:idx val="2"/>
          <c:order val="2"/>
          <c:tx>
            <c:v>e/d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 2'!$C$7:$C$200</c:f>
              <c:numCache>
                <c:ptCount val="194"/>
                <c:pt idx="0">
                  <c:v>2000</c:v>
                </c:pt>
                <c:pt idx="1">
                  <c:v>3000</c:v>
                </c:pt>
                <c:pt idx="2">
                  <c:v>4000</c:v>
                </c:pt>
                <c:pt idx="3">
                  <c:v>5000</c:v>
                </c:pt>
                <c:pt idx="4">
                  <c:v>7000</c:v>
                </c:pt>
                <c:pt idx="5">
                  <c:v>8500</c:v>
                </c:pt>
                <c:pt idx="6">
                  <c:v>10000</c:v>
                </c:pt>
                <c:pt idx="7">
                  <c:v>15000</c:v>
                </c:pt>
                <c:pt idx="8">
                  <c:v>20000</c:v>
                </c:pt>
                <c:pt idx="9">
                  <c:v>30000</c:v>
                </c:pt>
                <c:pt idx="10">
                  <c:v>40000</c:v>
                </c:pt>
                <c:pt idx="11">
                  <c:v>50000</c:v>
                </c:pt>
                <c:pt idx="12">
                  <c:v>70000</c:v>
                </c:pt>
                <c:pt idx="13">
                  <c:v>85000</c:v>
                </c:pt>
                <c:pt idx="14">
                  <c:v>100000</c:v>
                </c:pt>
                <c:pt idx="15">
                  <c:v>150000</c:v>
                </c:pt>
                <c:pt idx="16">
                  <c:v>200000</c:v>
                </c:pt>
                <c:pt idx="17">
                  <c:v>300000</c:v>
                </c:pt>
                <c:pt idx="18">
                  <c:v>400000</c:v>
                </c:pt>
                <c:pt idx="19">
                  <c:v>500000</c:v>
                </c:pt>
                <c:pt idx="20">
                  <c:v>700000</c:v>
                </c:pt>
                <c:pt idx="21">
                  <c:v>850000</c:v>
                </c:pt>
                <c:pt idx="22">
                  <c:v>1000000</c:v>
                </c:pt>
                <c:pt idx="23">
                  <c:v>1500000</c:v>
                </c:pt>
                <c:pt idx="24">
                  <c:v>2000000</c:v>
                </c:pt>
                <c:pt idx="25">
                  <c:v>3000000</c:v>
                </c:pt>
                <c:pt idx="26">
                  <c:v>4000000</c:v>
                </c:pt>
                <c:pt idx="27">
                  <c:v>5000000</c:v>
                </c:pt>
                <c:pt idx="28">
                  <c:v>7000000</c:v>
                </c:pt>
                <c:pt idx="29">
                  <c:v>8500000</c:v>
                </c:pt>
                <c:pt idx="30">
                  <c:v>10000000</c:v>
                </c:pt>
                <c:pt idx="31">
                  <c:v>15000000</c:v>
                </c:pt>
                <c:pt idx="32">
                  <c:v>20000000</c:v>
                </c:pt>
                <c:pt idx="33">
                  <c:v>30000000</c:v>
                </c:pt>
                <c:pt idx="34">
                  <c:v>40000000</c:v>
                </c:pt>
                <c:pt idx="35">
                  <c:v>50000000</c:v>
                </c:pt>
                <c:pt idx="36">
                  <c:v>70000000</c:v>
                </c:pt>
                <c:pt idx="37">
                  <c:v>85000000</c:v>
                </c:pt>
              </c:numCache>
            </c:numRef>
          </c:xVal>
          <c:yVal>
            <c:numRef>
              <c:f>'e 2'!$E$7:$E$200</c:f>
              <c:numCache>
                <c:ptCount val="194"/>
                <c:pt idx="0">
                  <c:v>0.049527716585650194</c:v>
                </c:pt>
                <c:pt idx="1">
                  <c:v>0.043609087590757704</c:v>
                </c:pt>
                <c:pt idx="2">
                  <c:v>0.04000843123355549</c:v>
                </c:pt>
                <c:pt idx="3">
                  <c:v>0.03750451801413036</c:v>
                </c:pt>
                <c:pt idx="4">
                  <c:v>0.034140342066655935</c:v>
                </c:pt>
                <c:pt idx="5">
                  <c:v>0.032397101243975844</c:v>
                </c:pt>
                <c:pt idx="6">
                  <c:v>0.03103721220099862</c:v>
                </c:pt>
                <c:pt idx="7">
                  <c:v>0.027994365446936138</c:v>
                </c:pt>
                <c:pt idx="8">
                  <c:v>0.026101465729497484</c:v>
                </c:pt>
                <c:pt idx="9">
                  <c:v>0.023753226444618976</c:v>
                </c:pt>
                <c:pt idx="10">
                  <c:v>0.02228552868919054</c:v>
                </c:pt>
                <c:pt idx="11">
                  <c:v>0.021247883751739916</c:v>
                </c:pt>
                <c:pt idx="12">
                  <c:v>0.019833835395488796</c:v>
                </c:pt>
                <c:pt idx="13">
                  <c:v>0.019093693618457273</c:v>
                </c:pt>
                <c:pt idx="14">
                  <c:v>0.01851386607747164</c:v>
                </c:pt>
                <c:pt idx="15">
                  <c:v>0.01721421860209681</c:v>
                </c:pt>
                <c:pt idx="16">
                  <c:v>0.016410394814283066</c:v>
                </c:pt>
                <c:pt idx="17">
                  <c:v>0.015430606110170783</c:v>
                </c:pt>
                <c:pt idx="18">
                  <c:v>0.014836685729762995</c:v>
                </c:pt>
                <c:pt idx="19">
                  <c:v>0.01443018231760943</c:v>
                </c:pt>
                <c:pt idx="20">
                  <c:v>0.013901020177042554</c:v>
                </c:pt>
                <c:pt idx="21">
                  <c:v>0.013638588078199445</c:v>
                </c:pt>
                <c:pt idx="22">
                  <c:v>0.01344143769250849</c:v>
                </c:pt>
                <c:pt idx="23">
                  <c:v>0.01303133082963774</c:v>
                </c:pt>
                <c:pt idx="24">
                  <c:v>0.012803197041817602</c:v>
                </c:pt>
                <c:pt idx="25">
                  <c:v>0.012555402654638786</c:v>
                </c:pt>
                <c:pt idx="26">
                  <c:v>0.012422724250644225</c:v>
                </c:pt>
                <c:pt idx="27">
                  <c:v>0.012339894926036182</c:v>
                </c:pt>
                <c:pt idx="28">
                  <c:v>0.01224198017270077</c:v>
                </c:pt>
                <c:pt idx="29">
                  <c:v>0.01219760079785583</c:v>
                </c:pt>
                <c:pt idx="30">
                  <c:v>0.012166080958896583</c:v>
                </c:pt>
                <c:pt idx="31">
                  <c:v>0.012105478310418477</c:v>
                </c:pt>
                <c:pt idx="32">
                  <c:v>0.012074634033401364</c:v>
                </c:pt>
                <c:pt idx="33">
                  <c:v>0.01204341343795568</c:v>
                </c:pt>
                <c:pt idx="34">
                  <c:v>0.012027658476154956</c:v>
                </c:pt>
                <c:pt idx="35">
                  <c:v>0.012018158362212903</c:v>
                </c:pt>
                <c:pt idx="36">
                  <c:v>0.012007257294979848</c:v>
                </c:pt>
                <c:pt idx="37">
                  <c:v>0.012002433029073278</c:v>
                </c:pt>
              </c:numCache>
            </c:numRef>
          </c:yVal>
          <c:smooth val="1"/>
        </c:ser>
        <c:ser>
          <c:idx val="3"/>
          <c:order val="3"/>
          <c:tx>
            <c:v>e/d 3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 3'!$C$7:$C$200</c:f>
              <c:numCache>
                <c:ptCount val="194"/>
                <c:pt idx="0">
                  <c:v>2000</c:v>
                </c:pt>
                <c:pt idx="1">
                  <c:v>3000</c:v>
                </c:pt>
                <c:pt idx="2">
                  <c:v>4000</c:v>
                </c:pt>
                <c:pt idx="3">
                  <c:v>5000</c:v>
                </c:pt>
                <c:pt idx="4">
                  <c:v>7000</c:v>
                </c:pt>
                <c:pt idx="5">
                  <c:v>8500</c:v>
                </c:pt>
                <c:pt idx="6">
                  <c:v>10000</c:v>
                </c:pt>
                <c:pt idx="7">
                  <c:v>15000</c:v>
                </c:pt>
                <c:pt idx="8">
                  <c:v>20000</c:v>
                </c:pt>
                <c:pt idx="9">
                  <c:v>30000</c:v>
                </c:pt>
                <c:pt idx="10">
                  <c:v>40000</c:v>
                </c:pt>
                <c:pt idx="11">
                  <c:v>50000</c:v>
                </c:pt>
                <c:pt idx="12">
                  <c:v>70000</c:v>
                </c:pt>
                <c:pt idx="13">
                  <c:v>85000</c:v>
                </c:pt>
                <c:pt idx="14">
                  <c:v>100000</c:v>
                </c:pt>
                <c:pt idx="15">
                  <c:v>150000</c:v>
                </c:pt>
                <c:pt idx="16">
                  <c:v>200000</c:v>
                </c:pt>
                <c:pt idx="17">
                  <c:v>300000</c:v>
                </c:pt>
                <c:pt idx="18">
                  <c:v>400000</c:v>
                </c:pt>
                <c:pt idx="19">
                  <c:v>500000</c:v>
                </c:pt>
                <c:pt idx="20">
                  <c:v>700000</c:v>
                </c:pt>
                <c:pt idx="21">
                  <c:v>850000</c:v>
                </c:pt>
                <c:pt idx="22">
                  <c:v>1000000</c:v>
                </c:pt>
                <c:pt idx="23">
                  <c:v>1500000</c:v>
                </c:pt>
                <c:pt idx="24">
                  <c:v>2000000</c:v>
                </c:pt>
                <c:pt idx="25">
                  <c:v>3000000</c:v>
                </c:pt>
                <c:pt idx="26">
                  <c:v>4000000</c:v>
                </c:pt>
                <c:pt idx="27">
                  <c:v>5000000</c:v>
                </c:pt>
                <c:pt idx="28">
                  <c:v>7000000</c:v>
                </c:pt>
                <c:pt idx="29">
                  <c:v>8500000</c:v>
                </c:pt>
                <c:pt idx="30">
                  <c:v>10000000</c:v>
                </c:pt>
                <c:pt idx="31">
                  <c:v>15000000</c:v>
                </c:pt>
                <c:pt idx="32">
                  <c:v>20000000</c:v>
                </c:pt>
                <c:pt idx="33">
                  <c:v>30000000</c:v>
                </c:pt>
                <c:pt idx="34">
                  <c:v>40000000</c:v>
                </c:pt>
                <c:pt idx="35">
                  <c:v>50000000</c:v>
                </c:pt>
                <c:pt idx="36">
                  <c:v>70000000</c:v>
                </c:pt>
                <c:pt idx="37">
                  <c:v>85000000</c:v>
                </c:pt>
              </c:numCache>
            </c:numRef>
          </c:xVal>
          <c:yVal>
            <c:numRef>
              <c:f>'e 3'!$E$7:$E$200</c:f>
              <c:numCache>
                <c:ptCount val="194"/>
                <c:pt idx="0">
                  <c:v>0.05021390477445416</c:v>
                </c:pt>
                <c:pt idx="1">
                  <c:v>0.04441132802333856</c:v>
                </c:pt>
                <c:pt idx="2">
                  <c:v>0.040910389862846126</c:v>
                </c:pt>
                <c:pt idx="3">
                  <c:v>0.03849535900053962</c:v>
                </c:pt>
                <c:pt idx="4">
                  <c:v>0.03528699500538108</c:v>
                </c:pt>
                <c:pt idx="5">
                  <c:v>0.03364700500830397</c:v>
                </c:pt>
                <c:pt idx="6">
                  <c:v>0.03238180636309272</c:v>
                </c:pt>
                <c:pt idx="7">
                  <c:v>0.029611284915373022</c:v>
                </c:pt>
                <c:pt idx="8">
                  <c:v>0.027945713020884673</c:v>
                </c:pt>
                <c:pt idx="9">
                  <c:v>0.02596973469773717</c:v>
                </c:pt>
                <c:pt idx="10">
                  <c:v>0.024803698830461015</c:v>
                </c:pt>
                <c:pt idx="11">
                  <c:v>0.024020783975371995</c:v>
                </c:pt>
                <c:pt idx="12">
                  <c:v>0.023021806215672774</c:v>
                </c:pt>
                <c:pt idx="13">
                  <c:v>0.022535540220475006</c:v>
                </c:pt>
                <c:pt idx="14">
                  <c:v>0.02217453594451508</c:v>
                </c:pt>
                <c:pt idx="15">
                  <c:v>0.021436284002029855</c:v>
                </c:pt>
                <c:pt idx="16">
                  <c:v>0.021033610893637977</c:v>
                </c:pt>
                <c:pt idx="17">
                  <c:v>0.020603292475011914</c:v>
                </c:pt>
                <c:pt idx="18">
                  <c:v>0.020376100691213678</c:v>
                </c:pt>
                <c:pt idx="19">
                  <c:v>0.02023546378041892</c:v>
                </c:pt>
                <c:pt idx="20">
                  <c:v>0.020070441198616226</c:v>
                </c:pt>
                <c:pt idx="21">
                  <c:v>0.01999609521174087</c:v>
                </c:pt>
                <c:pt idx="22">
                  <c:v>0.019943465840476866</c:v>
                </c:pt>
                <c:pt idx="23">
                  <c:v>0.01984268855802445</c:v>
                </c:pt>
                <c:pt idx="24">
                  <c:v>0.019791608421055894</c:v>
                </c:pt>
                <c:pt idx="25">
                  <c:v>0.01974005246141089</c:v>
                </c:pt>
                <c:pt idx="26">
                  <c:v>0.019714092419924775</c:v>
                </c:pt>
                <c:pt idx="27">
                  <c:v>0.019698457276224497</c:v>
                </c:pt>
                <c:pt idx="28">
                  <c:v>0.019680533736177827</c:v>
                </c:pt>
                <c:pt idx="29">
                  <c:v>0.019672607585745974</c:v>
                </c:pt>
                <c:pt idx="30">
                  <c:v>0.01966705243209676</c:v>
                </c:pt>
                <c:pt idx="31">
                  <c:v>0.019656543917928104</c:v>
                </c:pt>
                <c:pt idx="32">
                  <c:v>0.019651282060659518</c:v>
                </c:pt>
                <c:pt idx="33">
                  <c:v>0.01964601511968121</c:v>
                </c:pt>
                <c:pt idx="34">
                  <c:v>0.019643379738817215</c:v>
                </c:pt>
                <c:pt idx="35">
                  <c:v>0.01964179789805843</c:v>
                </c:pt>
                <c:pt idx="36">
                  <c:v>0.019639989517248928</c:v>
                </c:pt>
                <c:pt idx="37">
                  <c:v>0.019639191511213537</c:v>
                </c:pt>
              </c:numCache>
            </c:numRef>
          </c:yVal>
          <c:smooth val="1"/>
        </c:ser>
        <c:ser>
          <c:idx val="4"/>
          <c:order val="4"/>
          <c:tx>
            <c:v>e/d 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 4'!$C$7:$C$200</c:f>
              <c:numCache>
                <c:ptCount val="194"/>
                <c:pt idx="0">
                  <c:v>2000</c:v>
                </c:pt>
                <c:pt idx="1">
                  <c:v>3000</c:v>
                </c:pt>
                <c:pt idx="2">
                  <c:v>4000</c:v>
                </c:pt>
                <c:pt idx="3">
                  <c:v>5000</c:v>
                </c:pt>
                <c:pt idx="4">
                  <c:v>7000</c:v>
                </c:pt>
                <c:pt idx="5">
                  <c:v>8500</c:v>
                </c:pt>
                <c:pt idx="6">
                  <c:v>10000</c:v>
                </c:pt>
                <c:pt idx="7">
                  <c:v>15000</c:v>
                </c:pt>
                <c:pt idx="8">
                  <c:v>20000</c:v>
                </c:pt>
                <c:pt idx="9">
                  <c:v>30000</c:v>
                </c:pt>
                <c:pt idx="10">
                  <c:v>40000</c:v>
                </c:pt>
                <c:pt idx="11">
                  <c:v>50000</c:v>
                </c:pt>
                <c:pt idx="12">
                  <c:v>70000</c:v>
                </c:pt>
                <c:pt idx="13">
                  <c:v>85000</c:v>
                </c:pt>
                <c:pt idx="14">
                  <c:v>100000</c:v>
                </c:pt>
                <c:pt idx="15">
                  <c:v>150000</c:v>
                </c:pt>
                <c:pt idx="16">
                  <c:v>200000</c:v>
                </c:pt>
                <c:pt idx="17">
                  <c:v>300000</c:v>
                </c:pt>
                <c:pt idx="18">
                  <c:v>400000</c:v>
                </c:pt>
                <c:pt idx="19">
                  <c:v>500000</c:v>
                </c:pt>
                <c:pt idx="20">
                  <c:v>700000</c:v>
                </c:pt>
                <c:pt idx="21">
                  <c:v>850000</c:v>
                </c:pt>
                <c:pt idx="22">
                  <c:v>1000000</c:v>
                </c:pt>
                <c:pt idx="23">
                  <c:v>1500000</c:v>
                </c:pt>
                <c:pt idx="24">
                  <c:v>2000000</c:v>
                </c:pt>
                <c:pt idx="25">
                  <c:v>3000000</c:v>
                </c:pt>
                <c:pt idx="26">
                  <c:v>4000000</c:v>
                </c:pt>
                <c:pt idx="27">
                  <c:v>5000000</c:v>
                </c:pt>
                <c:pt idx="28">
                  <c:v>7000000</c:v>
                </c:pt>
                <c:pt idx="29">
                  <c:v>8500000</c:v>
                </c:pt>
                <c:pt idx="30">
                  <c:v>10000000</c:v>
                </c:pt>
                <c:pt idx="31">
                  <c:v>15000000</c:v>
                </c:pt>
                <c:pt idx="32">
                  <c:v>20000000</c:v>
                </c:pt>
                <c:pt idx="33">
                  <c:v>30000000</c:v>
                </c:pt>
                <c:pt idx="34">
                  <c:v>40000000</c:v>
                </c:pt>
                <c:pt idx="35">
                  <c:v>50000000</c:v>
                </c:pt>
                <c:pt idx="36">
                  <c:v>70000000</c:v>
                </c:pt>
                <c:pt idx="37">
                  <c:v>85000000</c:v>
                </c:pt>
              </c:numCache>
            </c:numRef>
          </c:xVal>
          <c:yVal>
            <c:numRef>
              <c:f>'e 4'!$E$7:$E$200</c:f>
              <c:numCache>
                <c:ptCount val="194"/>
                <c:pt idx="0">
                  <c:v>0.05676826878966437</c:v>
                </c:pt>
                <c:pt idx="1">
                  <c:v>0.05186836085060251</c:v>
                </c:pt>
                <c:pt idx="2">
                  <c:v>0.049082269447899736</c:v>
                </c:pt>
                <c:pt idx="3">
                  <c:v>0.04725907868579593</c:v>
                </c:pt>
                <c:pt idx="4">
                  <c:v>0.044992379225896356</c:v>
                </c:pt>
                <c:pt idx="5">
                  <c:v>0.04391488627277985</c:v>
                </c:pt>
                <c:pt idx="6">
                  <c:v>0.04312658470681168</c:v>
                </c:pt>
                <c:pt idx="7">
                  <c:v>0.041547226145585175</c:v>
                </c:pt>
                <c:pt idx="8">
                  <c:v>0.04070544821186613</c:v>
                </c:pt>
                <c:pt idx="9">
                  <c:v>0.0398223060364306</c:v>
                </c:pt>
                <c:pt idx="10">
                  <c:v>0.039363233521758655</c:v>
                </c:pt>
                <c:pt idx="11">
                  <c:v>0.0390816470206993</c:v>
                </c:pt>
                <c:pt idx="12">
                  <c:v>0.03875382954779518</c:v>
                </c:pt>
                <c:pt idx="13">
                  <c:v>0.03860707484336462</c:v>
                </c:pt>
                <c:pt idx="14">
                  <c:v>0.03850354352733508</c:v>
                </c:pt>
                <c:pt idx="15">
                  <c:v>0.038306130513044344</c:v>
                </c:pt>
                <c:pt idx="16">
                  <c:v>0.03820649243609693</c:v>
                </c:pt>
                <c:pt idx="17">
                  <c:v>0.0381062179896524</c:v>
                </c:pt>
                <c:pt idx="18">
                  <c:v>0.03805583841350788</c:v>
                </c:pt>
                <c:pt idx="19">
                  <c:v>0.038025532240737986</c:v>
                </c:pt>
                <c:pt idx="20">
                  <c:v>0.03799082407172263</c:v>
                </c:pt>
                <c:pt idx="21">
                  <c:v>0.0379754869215592</c:v>
                </c:pt>
                <c:pt idx="22">
                  <c:v>0.03796474187616005</c:v>
                </c:pt>
                <c:pt idx="23">
                  <c:v>0.0379444253076894</c:v>
                </c:pt>
                <c:pt idx="24">
                  <c:v>0.03793425700779055</c:v>
                </c:pt>
                <c:pt idx="25">
                  <c:v>0.037924082013803775</c:v>
                </c:pt>
                <c:pt idx="26">
                  <c:v>0.037918992002534034</c:v>
                </c:pt>
                <c:pt idx="27">
                  <c:v>0.037915937190281655</c:v>
                </c:pt>
                <c:pt idx="28">
                  <c:v>0.037912445236004205</c:v>
                </c:pt>
                <c:pt idx="29">
                  <c:v>0.037910904416786184</c:v>
                </c:pt>
                <c:pt idx="30">
                  <c:v>0.03790982575180659</c:v>
                </c:pt>
                <c:pt idx="31">
                  <c:v>0.03790778806779872</c:v>
                </c:pt>
                <c:pt idx="32">
                  <c:v>0.03790676912489012</c:v>
                </c:pt>
                <c:pt idx="33">
                  <c:v>0.037905750114694596</c:v>
                </c:pt>
                <c:pt idx="34">
                  <c:v>0.03790524058436021</c:v>
                </c:pt>
                <c:pt idx="35">
                  <c:v>0.03790493485808296</c:v>
                </c:pt>
                <c:pt idx="36">
                  <c:v>0.037904585449205344</c:v>
                </c:pt>
                <c:pt idx="37">
                  <c:v>0.03790443129571439</c:v>
                </c:pt>
              </c:numCache>
            </c:numRef>
          </c:yVal>
          <c:smooth val="1"/>
        </c:ser>
        <c:axId val="61500712"/>
        <c:axId val="16635497"/>
      </c:scatterChart>
      <c:valAx>
        <c:axId val="61500712"/>
        <c:scaling>
          <c:logBase val="10"/>
          <c:orientation val="minMax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0.E+00" sourceLinked="0"/>
        <c:majorTickMark val="out"/>
        <c:minorTickMark val="out"/>
        <c:tickLblPos val="nextTo"/>
        <c:crossAx val="16635497"/>
        <c:crossesAt val="1E-08"/>
        <c:crossBetween val="midCat"/>
        <c:dispUnits/>
      </c:valAx>
      <c:valAx>
        <c:axId val="16635497"/>
        <c:scaling>
          <c:logBase val="10"/>
          <c:orientation val="minMax"/>
          <c:max val="0.1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61500712"/>
        <c:crossesAt val="0.000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e/d 1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 1'!$C$7:$C$200</c:f>
              <c:numCache>
                <c:ptCount val="194"/>
                <c:pt idx="0">
                  <c:v>2000</c:v>
                </c:pt>
                <c:pt idx="1">
                  <c:v>3000</c:v>
                </c:pt>
                <c:pt idx="2">
                  <c:v>4000</c:v>
                </c:pt>
                <c:pt idx="3">
                  <c:v>5000</c:v>
                </c:pt>
                <c:pt idx="4">
                  <c:v>7000</c:v>
                </c:pt>
                <c:pt idx="5">
                  <c:v>8500</c:v>
                </c:pt>
                <c:pt idx="6">
                  <c:v>10000</c:v>
                </c:pt>
                <c:pt idx="7">
                  <c:v>15000</c:v>
                </c:pt>
                <c:pt idx="8">
                  <c:v>20000</c:v>
                </c:pt>
                <c:pt idx="9">
                  <c:v>30000</c:v>
                </c:pt>
                <c:pt idx="10">
                  <c:v>40000</c:v>
                </c:pt>
                <c:pt idx="11">
                  <c:v>50000</c:v>
                </c:pt>
                <c:pt idx="12">
                  <c:v>70000</c:v>
                </c:pt>
                <c:pt idx="13">
                  <c:v>85000</c:v>
                </c:pt>
                <c:pt idx="14">
                  <c:v>100000</c:v>
                </c:pt>
                <c:pt idx="15">
                  <c:v>150000</c:v>
                </c:pt>
                <c:pt idx="16">
                  <c:v>200000</c:v>
                </c:pt>
                <c:pt idx="17">
                  <c:v>300000</c:v>
                </c:pt>
                <c:pt idx="18">
                  <c:v>400000</c:v>
                </c:pt>
                <c:pt idx="19">
                  <c:v>500000</c:v>
                </c:pt>
                <c:pt idx="20">
                  <c:v>700000</c:v>
                </c:pt>
                <c:pt idx="21">
                  <c:v>850000</c:v>
                </c:pt>
                <c:pt idx="22">
                  <c:v>1000000</c:v>
                </c:pt>
                <c:pt idx="23">
                  <c:v>1500000</c:v>
                </c:pt>
                <c:pt idx="24">
                  <c:v>2000000</c:v>
                </c:pt>
                <c:pt idx="25">
                  <c:v>3000000</c:v>
                </c:pt>
                <c:pt idx="26">
                  <c:v>4000000</c:v>
                </c:pt>
                <c:pt idx="27">
                  <c:v>5000000</c:v>
                </c:pt>
                <c:pt idx="28">
                  <c:v>7000000</c:v>
                </c:pt>
                <c:pt idx="29">
                  <c:v>8500000</c:v>
                </c:pt>
                <c:pt idx="30">
                  <c:v>10000000</c:v>
                </c:pt>
                <c:pt idx="31">
                  <c:v>15000000</c:v>
                </c:pt>
                <c:pt idx="32">
                  <c:v>20000000</c:v>
                </c:pt>
                <c:pt idx="33">
                  <c:v>30000000</c:v>
                </c:pt>
                <c:pt idx="34">
                  <c:v>40000000</c:v>
                </c:pt>
                <c:pt idx="35">
                  <c:v>50000000</c:v>
                </c:pt>
                <c:pt idx="36">
                  <c:v>70000000</c:v>
                </c:pt>
                <c:pt idx="37">
                  <c:v>85000000</c:v>
                </c:pt>
              </c:numCache>
            </c:numRef>
          </c:xVal>
          <c:yVal>
            <c:numRef>
              <c:f>'e 1'!$E$7:$E$200</c:f>
              <c:numCache>
                <c:ptCount val="194"/>
                <c:pt idx="0">
                  <c:v>0.04945108126343294</c:v>
                </c:pt>
                <c:pt idx="1">
                  <c:v>0.04351918876857623</c:v>
                </c:pt>
                <c:pt idx="2">
                  <c:v>0.0399070140556349</c:v>
                </c:pt>
                <c:pt idx="3">
                  <c:v>0.037392727578047395</c:v>
                </c:pt>
                <c:pt idx="4">
                  <c:v>0.034010095297709125</c:v>
                </c:pt>
                <c:pt idx="5">
                  <c:v>0.03225441265604501</c:v>
                </c:pt>
                <c:pt idx="6">
                  <c:v>0.030882950353487686</c:v>
                </c:pt>
                <c:pt idx="7">
                  <c:v>0.027805843886531116</c:v>
                </c:pt>
                <c:pt idx="8">
                  <c:v>0.025883078538096058</c:v>
                </c:pt>
                <c:pt idx="9">
                  <c:v>0.023482954594174786</c:v>
                </c:pt>
                <c:pt idx="10">
                  <c:v>0.021969985874361418</c:v>
                </c:pt>
                <c:pt idx="11">
                  <c:v>0.020891443528337248</c:v>
                </c:pt>
                <c:pt idx="12">
                  <c:v>0.019404490132281085</c:v>
                </c:pt>
                <c:pt idx="13">
                  <c:v>0.018615215689242293</c:v>
                </c:pt>
                <c:pt idx="14">
                  <c:v>0.01798977308427384</c:v>
                </c:pt>
                <c:pt idx="15">
                  <c:v>0.016556082739895818</c:v>
                </c:pt>
                <c:pt idx="16">
                  <c:v>0.015637225006086757</c:v>
                </c:pt>
                <c:pt idx="17">
                  <c:v>0.014463032477158888</c:v>
                </c:pt>
                <c:pt idx="18">
                  <c:v>0.013706067197143335</c:v>
                </c:pt>
                <c:pt idx="19">
                  <c:v>0.013157946657250194</c:v>
                </c:pt>
                <c:pt idx="20">
                  <c:v>0.012389920583898052</c:v>
                </c:pt>
                <c:pt idx="21">
                  <c:v>0.011976118537612112</c:v>
                </c:pt>
                <c:pt idx="22">
                  <c:v>0.011645040997991624</c:v>
                </c:pt>
                <c:pt idx="23">
                  <c:v>0.01087500351260116</c:v>
                </c:pt>
                <c:pt idx="24">
                  <c:v>0.010372890050884037</c:v>
                </c:pt>
                <c:pt idx="25">
                  <c:v>0.009720792704037197</c:v>
                </c:pt>
                <c:pt idx="26">
                  <c:v>0.009293815410577293</c:v>
                </c:pt>
                <c:pt idx="27">
                  <c:v>0.008981239776257383</c:v>
                </c:pt>
                <c:pt idx="28">
                  <c:v>0.008538224830621522</c:v>
                </c:pt>
                <c:pt idx="29">
                  <c:v>0.008296998220794043</c:v>
                </c:pt>
                <c:pt idx="30">
                  <c:v>0.008102669430874915</c:v>
                </c:pt>
                <c:pt idx="31">
                  <c:v>0.00764595015971378</c:v>
                </c:pt>
                <c:pt idx="32">
                  <c:v>0.007344416472487372</c:v>
                </c:pt>
                <c:pt idx="33">
                  <c:v>0.006948188267668988</c:v>
                </c:pt>
                <c:pt idx="34">
                  <c:v>0.00668578514109072</c:v>
                </c:pt>
                <c:pt idx="35">
                  <c:v>0.00649213917442422</c:v>
                </c:pt>
                <c:pt idx="36">
                  <c:v>0.006215355703833814</c:v>
                </c:pt>
                <c:pt idx="37">
                  <c:v>0.006063458506109053</c:v>
                </c:pt>
              </c:numCache>
            </c:numRef>
          </c:yVal>
          <c:smooth val="1"/>
        </c:ser>
        <c:ser>
          <c:idx val="1"/>
          <c:order val="1"/>
          <c:tx>
            <c:v>laminar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Sheet1!$A$18:$A$40</c:f>
              <c:numCache/>
            </c:numRef>
          </c:xVal>
          <c:yVal>
            <c:numRef>
              <c:f>Sheet1!$B$18:$B$40</c:f>
              <c:numCache/>
            </c:numRef>
          </c:yVal>
          <c:smooth val="1"/>
        </c:ser>
        <c:ser>
          <c:idx val="2"/>
          <c:order val="2"/>
          <c:tx>
            <c:v>e/d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 2'!$C$7:$C$200</c:f>
              <c:numCache>
                <c:ptCount val="194"/>
                <c:pt idx="0">
                  <c:v>2000</c:v>
                </c:pt>
                <c:pt idx="1">
                  <c:v>3000</c:v>
                </c:pt>
                <c:pt idx="2">
                  <c:v>4000</c:v>
                </c:pt>
                <c:pt idx="3">
                  <c:v>5000</c:v>
                </c:pt>
                <c:pt idx="4">
                  <c:v>7000</c:v>
                </c:pt>
                <c:pt idx="5">
                  <c:v>8500</c:v>
                </c:pt>
                <c:pt idx="6">
                  <c:v>10000</c:v>
                </c:pt>
                <c:pt idx="7">
                  <c:v>15000</c:v>
                </c:pt>
                <c:pt idx="8">
                  <c:v>20000</c:v>
                </c:pt>
                <c:pt idx="9">
                  <c:v>30000</c:v>
                </c:pt>
                <c:pt idx="10">
                  <c:v>40000</c:v>
                </c:pt>
                <c:pt idx="11">
                  <c:v>50000</c:v>
                </c:pt>
                <c:pt idx="12">
                  <c:v>70000</c:v>
                </c:pt>
                <c:pt idx="13">
                  <c:v>85000</c:v>
                </c:pt>
                <c:pt idx="14">
                  <c:v>100000</c:v>
                </c:pt>
                <c:pt idx="15">
                  <c:v>150000</c:v>
                </c:pt>
                <c:pt idx="16">
                  <c:v>200000</c:v>
                </c:pt>
                <c:pt idx="17">
                  <c:v>300000</c:v>
                </c:pt>
                <c:pt idx="18">
                  <c:v>400000</c:v>
                </c:pt>
                <c:pt idx="19">
                  <c:v>500000</c:v>
                </c:pt>
                <c:pt idx="20">
                  <c:v>700000</c:v>
                </c:pt>
                <c:pt idx="21">
                  <c:v>850000</c:v>
                </c:pt>
                <c:pt idx="22">
                  <c:v>1000000</c:v>
                </c:pt>
                <c:pt idx="23">
                  <c:v>1500000</c:v>
                </c:pt>
                <c:pt idx="24">
                  <c:v>2000000</c:v>
                </c:pt>
                <c:pt idx="25">
                  <c:v>3000000</c:v>
                </c:pt>
                <c:pt idx="26">
                  <c:v>4000000</c:v>
                </c:pt>
                <c:pt idx="27">
                  <c:v>5000000</c:v>
                </c:pt>
                <c:pt idx="28">
                  <c:v>7000000</c:v>
                </c:pt>
                <c:pt idx="29">
                  <c:v>8500000</c:v>
                </c:pt>
                <c:pt idx="30">
                  <c:v>10000000</c:v>
                </c:pt>
                <c:pt idx="31">
                  <c:v>15000000</c:v>
                </c:pt>
                <c:pt idx="32">
                  <c:v>20000000</c:v>
                </c:pt>
                <c:pt idx="33">
                  <c:v>30000000</c:v>
                </c:pt>
                <c:pt idx="34">
                  <c:v>40000000</c:v>
                </c:pt>
                <c:pt idx="35">
                  <c:v>50000000</c:v>
                </c:pt>
                <c:pt idx="36">
                  <c:v>70000000</c:v>
                </c:pt>
                <c:pt idx="37">
                  <c:v>85000000</c:v>
                </c:pt>
              </c:numCache>
            </c:numRef>
          </c:xVal>
          <c:yVal>
            <c:numRef>
              <c:f>'e 2'!$E$7:$E$200</c:f>
              <c:numCache>
                <c:ptCount val="194"/>
                <c:pt idx="0">
                  <c:v>0.049527716585650194</c:v>
                </c:pt>
                <c:pt idx="1">
                  <c:v>0.043609087590757704</c:v>
                </c:pt>
                <c:pt idx="2">
                  <c:v>0.04000843123355549</c:v>
                </c:pt>
                <c:pt idx="3">
                  <c:v>0.03750451801413036</c:v>
                </c:pt>
                <c:pt idx="4">
                  <c:v>0.034140342066655935</c:v>
                </c:pt>
                <c:pt idx="5">
                  <c:v>0.032397101243975844</c:v>
                </c:pt>
                <c:pt idx="6">
                  <c:v>0.03103721220099862</c:v>
                </c:pt>
                <c:pt idx="7">
                  <c:v>0.027994365446936138</c:v>
                </c:pt>
                <c:pt idx="8">
                  <c:v>0.026101465729497484</c:v>
                </c:pt>
                <c:pt idx="9">
                  <c:v>0.023753226444618976</c:v>
                </c:pt>
                <c:pt idx="10">
                  <c:v>0.02228552868919054</c:v>
                </c:pt>
                <c:pt idx="11">
                  <c:v>0.021247883751739916</c:v>
                </c:pt>
                <c:pt idx="12">
                  <c:v>0.019833835395488796</c:v>
                </c:pt>
                <c:pt idx="13">
                  <c:v>0.019093693618457273</c:v>
                </c:pt>
                <c:pt idx="14">
                  <c:v>0.01851386607747164</c:v>
                </c:pt>
                <c:pt idx="15">
                  <c:v>0.01721421860209681</c:v>
                </c:pt>
                <c:pt idx="16">
                  <c:v>0.016410394814283066</c:v>
                </c:pt>
                <c:pt idx="17">
                  <c:v>0.015430606110170783</c:v>
                </c:pt>
                <c:pt idx="18">
                  <c:v>0.014836685729762995</c:v>
                </c:pt>
                <c:pt idx="19">
                  <c:v>0.01443018231760943</c:v>
                </c:pt>
                <c:pt idx="20">
                  <c:v>0.013901020177042554</c:v>
                </c:pt>
                <c:pt idx="21">
                  <c:v>0.013638588078199445</c:v>
                </c:pt>
                <c:pt idx="22">
                  <c:v>0.01344143769250849</c:v>
                </c:pt>
                <c:pt idx="23">
                  <c:v>0.01303133082963774</c:v>
                </c:pt>
                <c:pt idx="24">
                  <c:v>0.012803197041817602</c:v>
                </c:pt>
                <c:pt idx="25">
                  <c:v>0.012555402654638786</c:v>
                </c:pt>
                <c:pt idx="26">
                  <c:v>0.012422724250644225</c:v>
                </c:pt>
                <c:pt idx="27">
                  <c:v>0.012339894926036182</c:v>
                </c:pt>
                <c:pt idx="28">
                  <c:v>0.01224198017270077</c:v>
                </c:pt>
                <c:pt idx="29">
                  <c:v>0.01219760079785583</c:v>
                </c:pt>
                <c:pt idx="30">
                  <c:v>0.012166080958896583</c:v>
                </c:pt>
                <c:pt idx="31">
                  <c:v>0.012105478310418477</c:v>
                </c:pt>
                <c:pt idx="32">
                  <c:v>0.012074634033401364</c:v>
                </c:pt>
                <c:pt idx="33">
                  <c:v>0.01204341343795568</c:v>
                </c:pt>
                <c:pt idx="34">
                  <c:v>0.012027658476154956</c:v>
                </c:pt>
                <c:pt idx="35">
                  <c:v>0.012018158362212903</c:v>
                </c:pt>
                <c:pt idx="36">
                  <c:v>0.012007257294979848</c:v>
                </c:pt>
                <c:pt idx="37">
                  <c:v>0.012002433029073278</c:v>
                </c:pt>
              </c:numCache>
            </c:numRef>
          </c:yVal>
          <c:smooth val="1"/>
        </c:ser>
        <c:ser>
          <c:idx val="3"/>
          <c:order val="3"/>
          <c:tx>
            <c:v>e/d 3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 3'!$C$7:$C$200</c:f>
              <c:numCache>
                <c:ptCount val="194"/>
                <c:pt idx="0">
                  <c:v>2000</c:v>
                </c:pt>
                <c:pt idx="1">
                  <c:v>3000</c:v>
                </c:pt>
                <c:pt idx="2">
                  <c:v>4000</c:v>
                </c:pt>
                <c:pt idx="3">
                  <c:v>5000</c:v>
                </c:pt>
                <c:pt idx="4">
                  <c:v>7000</c:v>
                </c:pt>
                <c:pt idx="5">
                  <c:v>8500</c:v>
                </c:pt>
                <c:pt idx="6">
                  <c:v>10000</c:v>
                </c:pt>
                <c:pt idx="7">
                  <c:v>15000</c:v>
                </c:pt>
                <c:pt idx="8">
                  <c:v>20000</c:v>
                </c:pt>
                <c:pt idx="9">
                  <c:v>30000</c:v>
                </c:pt>
                <c:pt idx="10">
                  <c:v>40000</c:v>
                </c:pt>
                <c:pt idx="11">
                  <c:v>50000</c:v>
                </c:pt>
                <c:pt idx="12">
                  <c:v>70000</c:v>
                </c:pt>
                <c:pt idx="13">
                  <c:v>85000</c:v>
                </c:pt>
                <c:pt idx="14">
                  <c:v>100000</c:v>
                </c:pt>
                <c:pt idx="15">
                  <c:v>150000</c:v>
                </c:pt>
                <c:pt idx="16">
                  <c:v>200000</c:v>
                </c:pt>
                <c:pt idx="17">
                  <c:v>300000</c:v>
                </c:pt>
                <c:pt idx="18">
                  <c:v>400000</c:v>
                </c:pt>
                <c:pt idx="19">
                  <c:v>500000</c:v>
                </c:pt>
                <c:pt idx="20">
                  <c:v>700000</c:v>
                </c:pt>
                <c:pt idx="21">
                  <c:v>850000</c:v>
                </c:pt>
                <c:pt idx="22">
                  <c:v>1000000</c:v>
                </c:pt>
                <c:pt idx="23">
                  <c:v>1500000</c:v>
                </c:pt>
                <c:pt idx="24">
                  <c:v>2000000</c:v>
                </c:pt>
                <c:pt idx="25">
                  <c:v>3000000</c:v>
                </c:pt>
                <c:pt idx="26">
                  <c:v>4000000</c:v>
                </c:pt>
                <c:pt idx="27">
                  <c:v>5000000</c:v>
                </c:pt>
                <c:pt idx="28">
                  <c:v>7000000</c:v>
                </c:pt>
                <c:pt idx="29">
                  <c:v>8500000</c:v>
                </c:pt>
                <c:pt idx="30">
                  <c:v>10000000</c:v>
                </c:pt>
                <c:pt idx="31">
                  <c:v>15000000</c:v>
                </c:pt>
                <c:pt idx="32">
                  <c:v>20000000</c:v>
                </c:pt>
                <c:pt idx="33">
                  <c:v>30000000</c:v>
                </c:pt>
                <c:pt idx="34">
                  <c:v>40000000</c:v>
                </c:pt>
                <c:pt idx="35">
                  <c:v>50000000</c:v>
                </c:pt>
                <c:pt idx="36">
                  <c:v>70000000</c:v>
                </c:pt>
                <c:pt idx="37">
                  <c:v>85000000</c:v>
                </c:pt>
              </c:numCache>
            </c:numRef>
          </c:xVal>
          <c:yVal>
            <c:numRef>
              <c:f>'e 3'!$E$7:$E$200</c:f>
              <c:numCache>
                <c:ptCount val="194"/>
                <c:pt idx="0">
                  <c:v>0.05021390477445416</c:v>
                </c:pt>
                <c:pt idx="1">
                  <c:v>0.04441132802333856</c:v>
                </c:pt>
                <c:pt idx="2">
                  <c:v>0.040910389862846126</c:v>
                </c:pt>
                <c:pt idx="3">
                  <c:v>0.03849535900053962</c:v>
                </c:pt>
                <c:pt idx="4">
                  <c:v>0.03528699500538108</c:v>
                </c:pt>
                <c:pt idx="5">
                  <c:v>0.03364700500830397</c:v>
                </c:pt>
                <c:pt idx="6">
                  <c:v>0.03238180636309272</c:v>
                </c:pt>
                <c:pt idx="7">
                  <c:v>0.029611284915373022</c:v>
                </c:pt>
                <c:pt idx="8">
                  <c:v>0.027945713020884673</c:v>
                </c:pt>
                <c:pt idx="9">
                  <c:v>0.02596973469773717</c:v>
                </c:pt>
                <c:pt idx="10">
                  <c:v>0.024803698830461015</c:v>
                </c:pt>
                <c:pt idx="11">
                  <c:v>0.024020783975371995</c:v>
                </c:pt>
                <c:pt idx="12">
                  <c:v>0.023021806215672774</c:v>
                </c:pt>
                <c:pt idx="13">
                  <c:v>0.022535540220475006</c:v>
                </c:pt>
                <c:pt idx="14">
                  <c:v>0.02217453594451508</c:v>
                </c:pt>
                <c:pt idx="15">
                  <c:v>0.021436284002029855</c:v>
                </c:pt>
                <c:pt idx="16">
                  <c:v>0.021033610893637977</c:v>
                </c:pt>
                <c:pt idx="17">
                  <c:v>0.020603292475011914</c:v>
                </c:pt>
                <c:pt idx="18">
                  <c:v>0.020376100691213678</c:v>
                </c:pt>
                <c:pt idx="19">
                  <c:v>0.02023546378041892</c:v>
                </c:pt>
                <c:pt idx="20">
                  <c:v>0.020070441198616226</c:v>
                </c:pt>
                <c:pt idx="21">
                  <c:v>0.01999609521174087</c:v>
                </c:pt>
                <c:pt idx="22">
                  <c:v>0.019943465840476866</c:v>
                </c:pt>
                <c:pt idx="23">
                  <c:v>0.01984268855802445</c:v>
                </c:pt>
                <c:pt idx="24">
                  <c:v>0.019791608421055894</c:v>
                </c:pt>
                <c:pt idx="25">
                  <c:v>0.01974005246141089</c:v>
                </c:pt>
                <c:pt idx="26">
                  <c:v>0.019714092419924775</c:v>
                </c:pt>
                <c:pt idx="27">
                  <c:v>0.019698457276224497</c:v>
                </c:pt>
                <c:pt idx="28">
                  <c:v>0.019680533736177827</c:v>
                </c:pt>
                <c:pt idx="29">
                  <c:v>0.019672607585745974</c:v>
                </c:pt>
                <c:pt idx="30">
                  <c:v>0.01966705243209676</c:v>
                </c:pt>
                <c:pt idx="31">
                  <c:v>0.019656543917928104</c:v>
                </c:pt>
                <c:pt idx="32">
                  <c:v>0.019651282060659518</c:v>
                </c:pt>
                <c:pt idx="33">
                  <c:v>0.01964601511968121</c:v>
                </c:pt>
                <c:pt idx="34">
                  <c:v>0.019643379738817215</c:v>
                </c:pt>
                <c:pt idx="35">
                  <c:v>0.01964179789805843</c:v>
                </c:pt>
                <c:pt idx="36">
                  <c:v>0.019639989517248928</c:v>
                </c:pt>
                <c:pt idx="37">
                  <c:v>0.019639191511213537</c:v>
                </c:pt>
              </c:numCache>
            </c:numRef>
          </c:yVal>
          <c:smooth val="1"/>
        </c:ser>
        <c:ser>
          <c:idx val="4"/>
          <c:order val="4"/>
          <c:tx>
            <c:v>e/d 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 4'!$C$7:$C$200</c:f>
              <c:numCache>
                <c:ptCount val="194"/>
                <c:pt idx="0">
                  <c:v>2000</c:v>
                </c:pt>
                <c:pt idx="1">
                  <c:v>3000</c:v>
                </c:pt>
                <c:pt idx="2">
                  <c:v>4000</c:v>
                </c:pt>
                <c:pt idx="3">
                  <c:v>5000</c:v>
                </c:pt>
                <c:pt idx="4">
                  <c:v>7000</c:v>
                </c:pt>
                <c:pt idx="5">
                  <c:v>8500</c:v>
                </c:pt>
                <c:pt idx="6">
                  <c:v>10000</c:v>
                </c:pt>
                <c:pt idx="7">
                  <c:v>15000</c:v>
                </c:pt>
                <c:pt idx="8">
                  <c:v>20000</c:v>
                </c:pt>
                <c:pt idx="9">
                  <c:v>30000</c:v>
                </c:pt>
                <c:pt idx="10">
                  <c:v>40000</c:v>
                </c:pt>
                <c:pt idx="11">
                  <c:v>50000</c:v>
                </c:pt>
                <c:pt idx="12">
                  <c:v>70000</c:v>
                </c:pt>
                <c:pt idx="13">
                  <c:v>85000</c:v>
                </c:pt>
                <c:pt idx="14">
                  <c:v>100000</c:v>
                </c:pt>
                <c:pt idx="15">
                  <c:v>150000</c:v>
                </c:pt>
                <c:pt idx="16">
                  <c:v>200000</c:v>
                </c:pt>
                <c:pt idx="17">
                  <c:v>300000</c:v>
                </c:pt>
                <c:pt idx="18">
                  <c:v>400000</c:v>
                </c:pt>
                <c:pt idx="19">
                  <c:v>500000</c:v>
                </c:pt>
                <c:pt idx="20">
                  <c:v>700000</c:v>
                </c:pt>
                <c:pt idx="21">
                  <c:v>850000</c:v>
                </c:pt>
                <c:pt idx="22">
                  <c:v>1000000</c:v>
                </c:pt>
                <c:pt idx="23">
                  <c:v>1500000</c:v>
                </c:pt>
                <c:pt idx="24">
                  <c:v>2000000</c:v>
                </c:pt>
                <c:pt idx="25">
                  <c:v>3000000</c:v>
                </c:pt>
                <c:pt idx="26">
                  <c:v>4000000</c:v>
                </c:pt>
                <c:pt idx="27">
                  <c:v>5000000</c:v>
                </c:pt>
                <c:pt idx="28">
                  <c:v>7000000</c:v>
                </c:pt>
                <c:pt idx="29">
                  <c:v>8500000</c:v>
                </c:pt>
                <c:pt idx="30">
                  <c:v>10000000</c:v>
                </c:pt>
                <c:pt idx="31">
                  <c:v>15000000</c:v>
                </c:pt>
                <c:pt idx="32">
                  <c:v>20000000</c:v>
                </c:pt>
                <c:pt idx="33">
                  <c:v>30000000</c:v>
                </c:pt>
                <c:pt idx="34">
                  <c:v>40000000</c:v>
                </c:pt>
                <c:pt idx="35">
                  <c:v>50000000</c:v>
                </c:pt>
                <c:pt idx="36">
                  <c:v>70000000</c:v>
                </c:pt>
                <c:pt idx="37">
                  <c:v>85000000</c:v>
                </c:pt>
              </c:numCache>
            </c:numRef>
          </c:xVal>
          <c:yVal>
            <c:numRef>
              <c:f>'e 4'!$E$7:$E$200</c:f>
              <c:numCache>
                <c:ptCount val="194"/>
                <c:pt idx="0">
                  <c:v>0.05676826878966437</c:v>
                </c:pt>
                <c:pt idx="1">
                  <c:v>0.05186836085060251</c:v>
                </c:pt>
                <c:pt idx="2">
                  <c:v>0.049082269447899736</c:v>
                </c:pt>
                <c:pt idx="3">
                  <c:v>0.04725907868579593</c:v>
                </c:pt>
                <c:pt idx="4">
                  <c:v>0.044992379225896356</c:v>
                </c:pt>
                <c:pt idx="5">
                  <c:v>0.04391488627277985</c:v>
                </c:pt>
                <c:pt idx="6">
                  <c:v>0.04312658470681168</c:v>
                </c:pt>
                <c:pt idx="7">
                  <c:v>0.041547226145585175</c:v>
                </c:pt>
                <c:pt idx="8">
                  <c:v>0.04070544821186613</c:v>
                </c:pt>
                <c:pt idx="9">
                  <c:v>0.0398223060364306</c:v>
                </c:pt>
                <c:pt idx="10">
                  <c:v>0.039363233521758655</c:v>
                </c:pt>
                <c:pt idx="11">
                  <c:v>0.0390816470206993</c:v>
                </c:pt>
                <c:pt idx="12">
                  <c:v>0.03875382954779518</c:v>
                </c:pt>
                <c:pt idx="13">
                  <c:v>0.03860707484336462</c:v>
                </c:pt>
                <c:pt idx="14">
                  <c:v>0.03850354352733508</c:v>
                </c:pt>
                <c:pt idx="15">
                  <c:v>0.038306130513044344</c:v>
                </c:pt>
                <c:pt idx="16">
                  <c:v>0.03820649243609693</c:v>
                </c:pt>
                <c:pt idx="17">
                  <c:v>0.0381062179896524</c:v>
                </c:pt>
                <c:pt idx="18">
                  <c:v>0.03805583841350788</c:v>
                </c:pt>
                <c:pt idx="19">
                  <c:v>0.038025532240737986</c:v>
                </c:pt>
                <c:pt idx="20">
                  <c:v>0.03799082407172263</c:v>
                </c:pt>
                <c:pt idx="21">
                  <c:v>0.0379754869215592</c:v>
                </c:pt>
                <c:pt idx="22">
                  <c:v>0.03796474187616005</c:v>
                </c:pt>
                <c:pt idx="23">
                  <c:v>0.0379444253076894</c:v>
                </c:pt>
                <c:pt idx="24">
                  <c:v>0.03793425700779055</c:v>
                </c:pt>
                <c:pt idx="25">
                  <c:v>0.037924082013803775</c:v>
                </c:pt>
                <c:pt idx="26">
                  <c:v>0.037918992002534034</c:v>
                </c:pt>
                <c:pt idx="27">
                  <c:v>0.037915937190281655</c:v>
                </c:pt>
                <c:pt idx="28">
                  <c:v>0.037912445236004205</c:v>
                </c:pt>
                <c:pt idx="29">
                  <c:v>0.037910904416786184</c:v>
                </c:pt>
                <c:pt idx="30">
                  <c:v>0.03790982575180659</c:v>
                </c:pt>
                <c:pt idx="31">
                  <c:v>0.03790778806779872</c:v>
                </c:pt>
                <c:pt idx="32">
                  <c:v>0.03790676912489012</c:v>
                </c:pt>
                <c:pt idx="33">
                  <c:v>0.037905750114694596</c:v>
                </c:pt>
                <c:pt idx="34">
                  <c:v>0.03790524058436021</c:v>
                </c:pt>
                <c:pt idx="35">
                  <c:v>0.03790493485808296</c:v>
                </c:pt>
                <c:pt idx="36">
                  <c:v>0.037904585449205344</c:v>
                </c:pt>
                <c:pt idx="37">
                  <c:v>0.03790443129571439</c:v>
                </c:pt>
              </c:numCache>
            </c:numRef>
          </c:yVal>
          <c:smooth val="1"/>
        </c:ser>
        <c:axId val="15501746"/>
        <c:axId val="5297987"/>
      </c:scatterChart>
      <c:valAx>
        <c:axId val="15501746"/>
        <c:scaling>
          <c:logBase val="10"/>
          <c:orientation val="minMax"/>
          <c:min val="1000"/>
        </c:scaling>
        <c:axPos val="b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  <a:prstDash val="sysDot"/>
            </a:ln>
          </c:spPr>
        </c:minorGridlines>
        <c:delete val="1"/>
        <c:majorTickMark val="out"/>
        <c:minorTickMark val="out"/>
        <c:tickLblPos val="nextTo"/>
        <c:crossAx val="5297987"/>
        <c:crossesAt val="1E-08"/>
        <c:crossBetween val="midCat"/>
        <c:dispUnits/>
      </c:valAx>
      <c:valAx>
        <c:axId val="5297987"/>
        <c:scaling>
          <c:logBase val="10"/>
          <c:orientation val="minMax"/>
          <c:max val="0.1"/>
          <c:min val="0.001"/>
        </c:scaling>
        <c:axPos val="l"/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  <a:prstDash val="sysDot"/>
            </a:ln>
          </c:spPr>
        </c:minorGridlines>
        <c:delete val="1"/>
        <c:majorTickMark val="out"/>
        <c:minorTickMark val="out"/>
        <c:tickLblPos val="nextTo"/>
        <c:crossAx val="15501746"/>
        <c:crossesAt val="0.000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e/d 1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 1'!$C$7:$C$200</c:f>
              <c:numCache>
                <c:ptCount val="194"/>
                <c:pt idx="0">
                  <c:v>2000</c:v>
                </c:pt>
                <c:pt idx="1">
                  <c:v>3000</c:v>
                </c:pt>
                <c:pt idx="2">
                  <c:v>4000</c:v>
                </c:pt>
                <c:pt idx="3">
                  <c:v>5000</c:v>
                </c:pt>
                <c:pt idx="4">
                  <c:v>7000</c:v>
                </c:pt>
                <c:pt idx="5">
                  <c:v>8500</c:v>
                </c:pt>
                <c:pt idx="6">
                  <c:v>10000</c:v>
                </c:pt>
                <c:pt idx="7">
                  <c:v>15000</c:v>
                </c:pt>
                <c:pt idx="8">
                  <c:v>20000</c:v>
                </c:pt>
                <c:pt idx="9">
                  <c:v>30000</c:v>
                </c:pt>
                <c:pt idx="10">
                  <c:v>40000</c:v>
                </c:pt>
                <c:pt idx="11">
                  <c:v>50000</c:v>
                </c:pt>
                <c:pt idx="12">
                  <c:v>70000</c:v>
                </c:pt>
                <c:pt idx="13">
                  <c:v>85000</c:v>
                </c:pt>
                <c:pt idx="14">
                  <c:v>100000</c:v>
                </c:pt>
                <c:pt idx="15">
                  <c:v>150000</c:v>
                </c:pt>
                <c:pt idx="16">
                  <c:v>200000</c:v>
                </c:pt>
                <c:pt idx="17">
                  <c:v>300000</c:v>
                </c:pt>
                <c:pt idx="18">
                  <c:v>400000</c:v>
                </c:pt>
                <c:pt idx="19">
                  <c:v>500000</c:v>
                </c:pt>
                <c:pt idx="20">
                  <c:v>700000</c:v>
                </c:pt>
                <c:pt idx="21">
                  <c:v>850000</c:v>
                </c:pt>
                <c:pt idx="22">
                  <c:v>1000000</c:v>
                </c:pt>
                <c:pt idx="23">
                  <c:v>1500000</c:v>
                </c:pt>
                <c:pt idx="24">
                  <c:v>2000000</c:v>
                </c:pt>
                <c:pt idx="25">
                  <c:v>3000000</c:v>
                </c:pt>
                <c:pt idx="26">
                  <c:v>4000000</c:v>
                </c:pt>
                <c:pt idx="27">
                  <c:v>5000000</c:v>
                </c:pt>
                <c:pt idx="28">
                  <c:v>7000000</c:v>
                </c:pt>
                <c:pt idx="29">
                  <c:v>8500000</c:v>
                </c:pt>
                <c:pt idx="30">
                  <c:v>10000000</c:v>
                </c:pt>
                <c:pt idx="31">
                  <c:v>15000000</c:v>
                </c:pt>
                <c:pt idx="32">
                  <c:v>20000000</c:v>
                </c:pt>
                <c:pt idx="33">
                  <c:v>30000000</c:v>
                </c:pt>
                <c:pt idx="34">
                  <c:v>40000000</c:v>
                </c:pt>
                <c:pt idx="35">
                  <c:v>50000000</c:v>
                </c:pt>
                <c:pt idx="36">
                  <c:v>70000000</c:v>
                </c:pt>
                <c:pt idx="37">
                  <c:v>85000000</c:v>
                </c:pt>
              </c:numCache>
            </c:numRef>
          </c:xVal>
          <c:yVal>
            <c:numRef>
              <c:f>'e 1'!$E$7:$E$200</c:f>
              <c:numCache>
                <c:ptCount val="194"/>
                <c:pt idx="0">
                  <c:v>0.04945108126343294</c:v>
                </c:pt>
                <c:pt idx="1">
                  <c:v>0.04351918876857623</c:v>
                </c:pt>
                <c:pt idx="2">
                  <c:v>0.0399070140556349</c:v>
                </c:pt>
                <c:pt idx="3">
                  <c:v>0.037392727578047395</c:v>
                </c:pt>
                <c:pt idx="4">
                  <c:v>0.034010095297709125</c:v>
                </c:pt>
                <c:pt idx="5">
                  <c:v>0.03225441265604501</c:v>
                </c:pt>
                <c:pt idx="6">
                  <c:v>0.030882950353487686</c:v>
                </c:pt>
                <c:pt idx="7">
                  <c:v>0.027805843886531116</c:v>
                </c:pt>
                <c:pt idx="8">
                  <c:v>0.025883078538096058</c:v>
                </c:pt>
                <c:pt idx="9">
                  <c:v>0.023482954594174786</c:v>
                </c:pt>
                <c:pt idx="10">
                  <c:v>0.021969985874361418</c:v>
                </c:pt>
                <c:pt idx="11">
                  <c:v>0.020891443528337248</c:v>
                </c:pt>
                <c:pt idx="12">
                  <c:v>0.019404490132281085</c:v>
                </c:pt>
                <c:pt idx="13">
                  <c:v>0.018615215689242293</c:v>
                </c:pt>
                <c:pt idx="14">
                  <c:v>0.01798977308427384</c:v>
                </c:pt>
                <c:pt idx="15">
                  <c:v>0.016556082739895818</c:v>
                </c:pt>
                <c:pt idx="16">
                  <c:v>0.015637225006086757</c:v>
                </c:pt>
                <c:pt idx="17">
                  <c:v>0.014463032477158888</c:v>
                </c:pt>
                <c:pt idx="18">
                  <c:v>0.013706067197143335</c:v>
                </c:pt>
                <c:pt idx="19">
                  <c:v>0.013157946657250194</c:v>
                </c:pt>
                <c:pt idx="20">
                  <c:v>0.012389920583898052</c:v>
                </c:pt>
                <c:pt idx="21">
                  <c:v>0.011976118537612112</c:v>
                </c:pt>
                <c:pt idx="22">
                  <c:v>0.011645040997991624</c:v>
                </c:pt>
                <c:pt idx="23">
                  <c:v>0.01087500351260116</c:v>
                </c:pt>
                <c:pt idx="24">
                  <c:v>0.010372890050884037</c:v>
                </c:pt>
                <c:pt idx="25">
                  <c:v>0.009720792704037197</c:v>
                </c:pt>
                <c:pt idx="26">
                  <c:v>0.009293815410577293</c:v>
                </c:pt>
                <c:pt idx="27">
                  <c:v>0.008981239776257383</c:v>
                </c:pt>
                <c:pt idx="28">
                  <c:v>0.008538224830621522</c:v>
                </c:pt>
                <c:pt idx="29">
                  <c:v>0.008296998220794043</c:v>
                </c:pt>
                <c:pt idx="30">
                  <c:v>0.008102669430874915</c:v>
                </c:pt>
                <c:pt idx="31">
                  <c:v>0.00764595015971378</c:v>
                </c:pt>
                <c:pt idx="32">
                  <c:v>0.007344416472487372</c:v>
                </c:pt>
                <c:pt idx="33">
                  <c:v>0.006948188267668988</c:v>
                </c:pt>
                <c:pt idx="34">
                  <c:v>0.00668578514109072</c:v>
                </c:pt>
                <c:pt idx="35">
                  <c:v>0.00649213917442422</c:v>
                </c:pt>
                <c:pt idx="36">
                  <c:v>0.006215355703833814</c:v>
                </c:pt>
                <c:pt idx="37">
                  <c:v>0.006063458506109053</c:v>
                </c:pt>
              </c:numCache>
            </c:numRef>
          </c:yVal>
          <c:smooth val="1"/>
        </c:ser>
        <c:ser>
          <c:idx val="1"/>
          <c:order val="1"/>
          <c:tx>
            <c:v>laminar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Sheet1!$A$18:$A$40</c:f>
              <c:numCache/>
            </c:numRef>
          </c:xVal>
          <c:yVal>
            <c:numRef>
              <c:f>Sheet1!$B$18:$B$40</c:f>
              <c:numCache/>
            </c:numRef>
          </c:yVal>
          <c:smooth val="1"/>
        </c:ser>
        <c:ser>
          <c:idx val="2"/>
          <c:order val="2"/>
          <c:tx>
            <c:v>e/d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 2'!$C$7:$C$200</c:f>
              <c:numCache>
                <c:ptCount val="194"/>
                <c:pt idx="0">
                  <c:v>2000</c:v>
                </c:pt>
                <c:pt idx="1">
                  <c:v>3000</c:v>
                </c:pt>
                <c:pt idx="2">
                  <c:v>4000</c:v>
                </c:pt>
                <c:pt idx="3">
                  <c:v>5000</c:v>
                </c:pt>
                <c:pt idx="4">
                  <c:v>7000</c:v>
                </c:pt>
                <c:pt idx="5">
                  <c:v>8500</c:v>
                </c:pt>
                <c:pt idx="6">
                  <c:v>10000</c:v>
                </c:pt>
                <c:pt idx="7">
                  <c:v>15000</c:v>
                </c:pt>
                <c:pt idx="8">
                  <c:v>20000</c:v>
                </c:pt>
                <c:pt idx="9">
                  <c:v>30000</c:v>
                </c:pt>
                <c:pt idx="10">
                  <c:v>40000</c:v>
                </c:pt>
                <c:pt idx="11">
                  <c:v>50000</c:v>
                </c:pt>
                <c:pt idx="12">
                  <c:v>70000</c:v>
                </c:pt>
                <c:pt idx="13">
                  <c:v>85000</c:v>
                </c:pt>
                <c:pt idx="14">
                  <c:v>100000</c:v>
                </c:pt>
                <c:pt idx="15">
                  <c:v>150000</c:v>
                </c:pt>
                <c:pt idx="16">
                  <c:v>200000</c:v>
                </c:pt>
                <c:pt idx="17">
                  <c:v>300000</c:v>
                </c:pt>
                <c:pt idx="18">
                  <c:v>400000</c:v>
                </c:pt>
                <c:pt idx="19">
                  <c:v>500000</c:v>
                </c:pt>
                <c:pt idx="20">
                  <c:v>700000</c:v>
                </c:pt>
                <c:pt idx="21">
                  <c:v>850000</c:v>
                </c:pt>
                <c:pt idx="22">
                  <c:v>1000000</c:v>
                </c:pt>
                <c:pt idx="23">
                  <c:v>1500000</c:v>
                </c:pt>
                <c:pt idx="24">
                  <c:v>2000000</c:v>
                </c:pt>
                <c:pt idx="25">
                  <c:v>3000000</c:v>
                </c:pt>
                <c:pt idx="26">
                  <c:v>4000000</c:v>
                </c:pt>
                <c:pt idx="27">
                  <c:v>5000000</c:v>
                </c:pt>
                <c:pt idx="28">
                  <c:v>7000000</c:v>
                </c:pt>
                <c:pt idx="29">
                  <c:v>8500000</c:v>
                </c:pt>
                <c:pt idx="30">
                  <c:v>10000000</c:v>
                </c:pt>
                <c:pt idx="31">
                  <c:v>15000000</c:v>
                </c:pt>
                <c:pt idx="32">
                  <c:v>20000000</c:v>
                </c:pt>
                <c:pt idx="33">
                  <c:v>30000000</c:v>
                </c:pt>
                <c:pt idx="34">
                  <c:v>40000000</c:v>
                </c:pt>
                <c:pt idx="35">
                  <c:v>50000000</c:v>
                </c:pt>
                <c:pt idx="36">
                  <c:v>70000000</c:v>
                </c:pt>
                <c:pt idx="37">
                  <c:v>85000000</c:v>
                </c:pt>
              </c:numCache>
            </c:numRef>
          </c:xVal>
          <c:yVal>
            <c:numRef>
              <c:f>'e 2'!$E$7:$E$200</c:f>
              <c:numCache>
                <c:ptCount val="194"/>
                <c:pt idx="0">
                  <c:v>0.049527716585650194</c:v>
                </c:pt>
                <c:pt idx="1">
                  <c:v>0.043609087590757704</c:v>
                </c:pt>
                <c:pt idx="2">
                  <c:v>0.04000843123355549</c:v>
                </c:pt>
                <c:pt idx="3">
                  <c:v>0.03750451801413036</c:v>
                </c:pt>
                <c:pt idx="4">
                  <c:v>0.034140342066655935</c:v>
                </c:pt>
                <c:pt idx="5">
                  <c:v>0.032397101243975844</c:v>
                </c:pt>
                <c:pt idx="6">
                  <c:v>0.03103721220099862</c:v>
                </c:pt>
                <c:pt idx="7">
                  <c:v>0.027994365446936138</c:v>
                </c:pt>
                <c:pt idx="8">
                  <c:v>0.026101465729497484</c:v>
                </c:pt>
                <c:pt idx="9">
                  <c:v>0.023753226444618976</c:v>
                </c:pt>
                <c:pt idx="10">
                  <c:v>0.02228552868919054</c:v>
                </c:pt>
                <c:pt idx="11">
                  <c:v>0.021247883751739916</c:v>
                </c:pt>
                <c:pt idx="12">
                  <c:v>0.019833835395488796</c:v>
                </c:pt>
                <c:pt idx="13">
                  <c:v>0.019093693618457273</c:v>
                </c:pt>
                <c:pt idx="14">
                  <c:v>0.01851386607747164</c:v>
                </c:pt>
                <c:pt idx="15">
                  <c:v>0.01721421860209681</c:v>
                </c:pt>
                <c:pt idx="16">
                  <c:v>0.016410394814283066</c:v>
                </c:pt>
                <c:pt idx="17">
                  <c:v>0.015430606110170783</c:v>
                </c:pt>
                <c:pt idx="18">
                  <c:v>0.014836685729762995</c:v>
                </c:pt>
                <c:pt idx="19">
                  <c:v>0.01443018231760943</c:v>
                </c:pt>
                <c:pt idx="20">
                  <c:v>0.013901020177042554</c:v>
                </c:pt>
                <c:pt idx="21">
                  <c:v>0.013638588078199445</c:v>
                </c:pt>
                <c:pt idx="22">
                  <c:v>0.01344143769250849</c:v>
                </c:pt>
                <c:pt idx="23">
                  <c:v>0.01303133082963774</c:v>
                </c:pt>
                <c:pt idx="24">
                  <c:v>0.012803197041817602</c:v>
                </c:pt>
                <c:pt idx="25">
                  <c:v>0.012555402654638786</c:v>
                </c:pt>
                <c:pt idx="26">
                  <c:v>0.012422724250644225</c:v>
                </c:pt>
                <c:pt idx="27">
                  <c:v>0.012339894926036182</c:v>
                </c:pt>
                <c:pt idx="28">
                  <c:v>0.01224198017270077</c:v>
                </c:pt>
                <c:pt idx="29">
                  <c:v>0.01219760079785583</c:v>
                </c:pt>
                <c:pt idx="30">
                  <c:v>0.012166080958896583</c:v>
                </c:pt>
                <c:pt idx="31">
                  <c:v>0.012105478310418477</c:v>
                </c:pt>
                <c:pt idx="32">
                  <c:v>0.012074634033401364</c:v>
                </c:pt>
                <c:pt idx="33">
                  <c:v>0.01204341343795568</c:v>
                </c:pt>
                <c:pt idx="34">
                  <c:v>0.012027658476154956</c:v>
                </c:pt>
                <c:pt idx="35">
                  <c:v>0.012018158362212903</c:v>
                </c:pt>
                <c:pt idx="36">
                  <c:v>0.012007257294979848</c:v>
                </c:pt>
                <c:pt idx="37">
                  <c:v>0.012002433029073278</c:v>
                </c:pt>
              </c:numCache>
            </c:numRef>
          </c:yVal>
          <c:smooth val="1"/>
        </c:ser>
        <c:ser>
          <c:idx val="3"/>
          <c:order val="3"/>
          <c:tx>
            <c:v>e/d 3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 3'!$C$7:$C$200</c:f>
              <c:numCache>
                <c:ptCount val="194"/>
                <c:pt idx="0">
                  <c:v>2000</c:v>
                </c:pt>
                <c:pt idx="1">
                  <c:v>3000</c:v>
                </c:pt>
                <c:pt idx="2">
                  <c:v>4000</c:v>
                </c:pt>
                <c:pt idx="3">
                  <c:v>5000</c:v>
                </c:pt>
                <c:pt idx="4">
                  <c:v>7000</c:v>
                </c:pt>
                <c:pt idx="5">
                  <c:v>8500</c:v>
                </c:pt>
                <c:pt idx="6">
                  <c:v>10000</c:v>
                </c:pt>
                <c:pt idx="7">
                  <c:v>15000</c:v>
                </c:pt>
                <c:pt idx="8">
                  <c:v>20000</c:v>
                </c:pt>
                <c:pt idx="9">
                  <c:v>30000</c:v>
                </c:pt>
                <c:pt idx="10">
                  <c:v>40000</c:v>
                </c:pt>
                <c:pt idx="11">
                  <c:v>50000</c:v>
                </c:pt>
                <c:pt idx="12">
                  <c:v>70000</c:v>
                </c:pt>
                <c:pt idx="13">
                  <c:v>85000</c:v>
                </c:pt>
                <c:pt idx="14">
                  <c:v>100000</c:v>
                </c:pt>
                <c:pt idx="15">
                  <c:v>150000</c:v>
                </c:pt>
                <c:pt idx="16">
                  <c:v>200000</c:v>
                </c:pt>
                <c:pt idx="17">
                  <c:v>300000</c:v>
                </c:pt>
                <c:pt idx="18">
                  <c:v>400000</c:v>
                </c:pt>
                <c:pt idx="19">
                  <c:v>500000</c:v>
                </c:pt>
                <c:pt idx="20">
                  <c:v>700000</c:v>
                </c:pt>
                <c:pt idx="21">
                  <c:v>850000</c:v>
                </c:pt>
                <c:pt idx="22">
                  <c:v>1000000</c:v>
                </c:pt>
                <c:pt idx="23">
                  <c:v>1500000</c:v>
                </c:pt>
                <c:pt idx="24">
                  <c:v>2000000</c:v>
                </c:pt>
                <c:pt idx="25">
                  <c:v>3000000</c:v>
                </c:pt>
                <c:pt idx="26">
                  <c:v>4000000</c:v>
                </c:pt>
                <c:pt idx="27">
                  <c:v>5000000</c:v>
                </c:pt>
                <c:pt idx="28">
                  <c:v>7000000</c:v>
                </c:pt>
                <c:pt idx="29">
                  <c:v>8500000</c:v>
                </c:pt>
                <c:pt idx="30">
                  <c:v>10000000</c:v>
                </c:pt>
                <c:pt idx="31">
                  <c:v>15000000</c:v>
                </c:pt>
                <c:pt idx="32">
                  <c:v>20000000</c:v>
                </c:pt>
                <c:pt idx="33">
                  <c:v>30000000</c:v>
                </c:pt>
                <c:pt idx="34">
                  <c:v>40000000</c:v>
                </c:pt>
                <c:pt idx="35">
                  <c:v>50000000</c:v>
                </c:pt>
                <c:pt idx="36">
                  <c:v>70000000</c:v>
                </c:pt>
                <c:pt idx="37">
                  <c:v>85000000</c:v>
                </c:pt>
              </c:numCache>
            </c:numRef>
          </c:xVal>
          <c:yVal>
            <c:numRef>
              <c:f>'e 3'!$E$7:$E$200</c:f>
              <c:numCache>
                <c:ptCount val="194"/>
                <c:pt idx="0">
                  <c:v>0.05021390477445416</c:v>
                </c:pt>
                <c:pt idx="1">
                  <c:v>0.04441132802333856</c:v>
                </c:pt>
                <c:pt idx="2">
                  <c:v>0.040910389862846126</c:v>
                </c:pt>
                <c:pt idx="3">
                  <c:v>0.03849535900053962</c:v>
                </c:pt>
                <c:pt idx="4">
                  <c:v>0.03528699500538108</c:v>
                </c:pt>
                <c:pt idx="5">
                  <c:v>0.03364700500830397</c:v>
                </c:pt>
                <c:pt idx="6">
                  <c:v>0.03238180636309272</c:v>
                </c:pt>
                <c:pt idx="7">
                  <c:v>0.029611284915373022</c:v>
                </c:pt>
                <c:pt idx="8">
                  <c:v>0.027945713020884673</c:v>
                </c:pt>
                <c:pt idx="9">
                  <c:v>0.02596973469773717</c:v>
                </c:pt>
                <c:pt idx="10">
                  <c:v>0.024803698830461015</c:v>
                </c:pt>
                <c:pt idx="11">
                  <c:v>0.024020783975371995</c:v>
                </c:pt>
                <c:pt idx="12">
                  <c:v>0.023021806215672774</c:v>
                </c:pt>
                <c:pt idx="13">
                  <c:v>0.022535540220475006</c:v>
                </c:pt>
                <c:pt idx="14">
                  <c:v>0.02217453594451508</c:v>
                </c:pt>
                <c:pt idx="15">
                  <c:v>0.021436284002029855</c:v>
                </c:pt>
                <c:pt idx="16">
                  <c:v>0.021033610893637977</c:v>
                </c:pt>
                <c:pt idx="17">
                  <c:v>0.020603292475011914</c:v>
                </c:pt>
                <c:pt idx="18">
                  <c:v>0.020376100691213678</c:v>
                </c:pt>
                <c:pt idx="19">
                  <c:v>0.02023546378041892</c:v>
                </c:pt>
                <c:pt idx="20">
                  <c:v>0.020070441198616226</c:v>
                </c:pt>
                <c:pt idx="21">
                  <c:v>0.01999609521174087</c:v>
                </c:pt>
                <c:pt idx="22">
                  <c:v>0.019943465840476866</c:v>
                </c:pt>
                <c:pt idx="23">
                  <c:v>0.01984268855802445</c:v>
                </c:pt>
                <c:pt idx="24">
                  <c:v>0.019791608421055894</c:v>
                </c:pt>
                <c:pt idx="25">
                  <c:v>0.01974005246141089</c:v>
                </c:pt>
                <c:pt idx="26">
                  <c:v>0.019714092419924775</c:v>
                </c:pt>
                <c:pt idx="27">
                  <c:v>0.019698457276224497</c:v>
                </c:pt>
                <c:pt idx="28">
                  <c:v>0.019680533736177827</c:v>
                </c:pt>
                <c:pt idx="29">
                  <c:v>0.019672607585745974</c:v>
                </c:pt>
                <c:pt idx="30">
                  <c:v>0.01966705243209676</c:v>
                </c:pt>
                <c:pt idx="31">
                  <c:v>0.019656543917928104</c:v>
                </c:pt>
                <c:pt idx="32">
                  <c:v>0.019651282060659518</c:v>
                </c:pt>
                <c:pt idx="33">
                  <c:v>0.01964601511968121</c:v>
                </c:pt>
                <c:pt idx="34">
                  <c:v>0.019643379738817215</c:v>
                </c:pt>
                <c:pt idx="35">
                  <c:v>0.01964179789805843</c:v>
                </c:pt>
                <c:pt idx="36">
                  <c:v>0.019639989517248928</c:v>
                </c:pt>
                <c:pt idx="37">
                  <c:v>0.019639191511213537</c:v>
                </c:pt>
              </c:numCache>
            </c:numRef>
          </c:yVal>
          <c:smooth val="1"/>
        </c:ser>
        <c:ser>
          <c:idx val="4"/>
          <c:order val="4"/>
          <c:tx>
            <c:v>e/d 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 4'!$C$7:$C$200</c:f>
              <c:numCache>
                <c:ptCount val="194"/>
                <c:pt idx="0">
                  <c:v>2000</c:v>
                </c:pt>
                <c:pt idx="1">
                  <c:v>3000</c:v>
                </c:pt>
                <c:pt idx="2">
                  <c:v>4000</c:v>
                </c:pt>
                <c:pt idx="3">
                  <c:v>5000</c:v>
                </c:pt>
                <c:pt idx="4">
                  <c:v>7000</c:v>
                </c:pt>
                <c:pt idx="5">
                  <c:v>8500</c:v>
                </c:pt>
                <c:pt idx="6">
                  <c:v>10000</c:v>
                </c:pt>
                <c:pt idx="7">
                  <c:v>15000</c:v>
                </c:pt>
                <c:pt idx="8">
                  <c:v>20000</c:v>
                </c:pt>
                <c:pt idx="9">
                  <c:v>30000</c:v>
                </c:pt>
                <c:pt idx="10">
                  <c:v>40000</c:v>
                </c:pt>
                <c:pt idx="11">
                  <c:v>50000</c:v>
                </c:pt>
                <c:pt idx="12">
                  <c:v>70000</c:v>
                </c:pt>
                <c:pt idx="13">
                  <c:v>85000</c:v>
                </c:pt>
                <c:pt idx="14">
                  <c:v>100000</c:v>
                </c:pt>
                <c:pt idx="15">
                  <c:v>150000</c:v>
                </c:pt>
                <c:pt idx="16">
                  <c:v>200000</c:v>
                </c:pt>
                <c:pt idx="17">
                  <c:v>300000</c:v>
                </c:pt>
                <c:pt idx="18">
                  <c:v>400000</c:v>
                </c:pt>
                <c:pt idx="19">
                  <c:v>500000</c:v>
                </c:pt>
                <c:pt idx="20">
                  <c:v>700000</c:v>
                </c:pt>
                <c:pt idx="21">
                  <c:v>850000</c:v>
                </c:pt>
                <c:pt idx="22">
                  <c:v>1000000</c:v>
                </c:pt>
                <c:pt idx="23">
                  <c:v>1500000</c:v>
                </c:pt>
                <c:pt idx="24">
                  <c:v>2000000</c:v>
                </c:pt>
                <c:pt idx="25">
                  <c:v>3000000</c:v>
                </c:pt>
                <c:pt idx="26">
                  <c:v>4000000</c:v>
                </c:pt>
                <c:pt idx="27">
                  <c:v>5000000</c:v>
                </c:pt>
                <c:pt idx="28">
                  <c:v>7000000</c:v>
                </c:pt>
                <c:pt idx="29">
                  <c:v>8500000</c:v>
                </c:pt>
                <c:pt idx="30">
                  <c:v>10000000</c:v>
                </c:pt>
                <c:pt idx="31">
                  <c:v>15000000</c:v>
                </c:pt>
                <c:pt idx="32">
                  <c:v>20000000</c:v>
                </c:pt>
                <c:pt idx="33">
                  <c:v>30000000</c:v>
                </c:pt>
                <c:pt idx="34">
                  <c:v>40000000</c:v>
                </c:pt>
                <c:pt idx="35">
                  <c:v>50000000</c:v>
                </c:pt>
                <c:pt idx="36">
                  <c:v>70000000</c:v>
                </c:pt>
                <c:pt idx="37">
                  <c:v>85000000</c:v>
                </c:pt>
              </c:numCache>
            </c:numRef>
          </c:xVal>
          <c:yVal>
            <c:numRef>
              <c:f>'e 4'!$E$7:$E$200</c:f>
              <c:numCache>
                <c:ptCount val="194"/>
                <c:pt idx="0">
                  <c:v>0.05676826878966437</c:v>
                </c:pt>
                <c:pt idx="1">
                  <c:v>0.05186836085060251</c:v>
                </c:pt>
                <c:pt idx="2">
                  <c:v>0.049082269447899736</c:v>
                </c:pt>
                <c:pt idx="3">
                  <c:v>0.04725907868579593</c:v>
                </c:pt>
                <c:pt idx="4">
                  <c:v>0.044992379225896356</c:v>
                </c:pt>
                <c:pt idx="5">
                  <c:v>0.04391488627277985</c:v>
                </c:pt>
                <c:pt idx="6">
                  <c:v>0.04312658470681168</c:v>
                </c:pt>
                <c:pt idx="7">
                  <c:v>0.041547226145585175</c:v>
                </c:pt>
                <c:pt idx="8">
                  <c:v>0.04070544821186613</c:v>
                </c:pt>
                <c:pt idx="9">
                  <c:v>0.0398223060364306</c:v>
                </c:pt>
                <c:pt idx="10">
                  <c:v>0.039363233521758655</c:v>
                </c:pt>
                <c:pt idx="11">
                  <c:v>0.0390816470206993</c:v>
                </c:pt>
                <c:pt idx="12">
                  <c:v>0.03875382954779518</c:v>
                </c:pt>
                <c:pt idx="13">
                  <c:v>0.03860707484336462</c:v>
                </c:pt>
                <c:pt idx="14">
                  <c:v>0.03850354352733508</c:v>
                </c:pt>
                <c:pt idx="15">
                  <c:v>0.038306130513044344</c:v>
                </c:pt>
                <c:pt idx="16">
                  <c:v>0.03820649243609693</c:v>
                </c:pt>
                <c:pt idx="17">
                  <c:v>0.0381062179896524</c:v>
                </c:pt>
                <c:pt idx="18">
                  <c:v>0.03805583841350788</c:v>
                </c:pt>
                <c:pt idx="19">
                  <c:v>0.038025532240737986</c:v>
                </c:pt>
                <c:pt idx="20">
                  <c:v>0.03799082407172263</c:v>
                </c:pt>
                <c:pt idx="21">
                  <c:v>0.0379754869215592</c:v>
                </c:pt>
                <c:pt idx="22">
                  <c:v>0.03796474187616005</c:v>
                </c:pt>
                <c:pt idx="23">
                  <c:v>0.0379444253076894</c:v>
                </c:pt>
                <c:pt idx="24">
                  <c:v>0.03793425700779055</c:v>
                </c:pt>
                <c:pt idx="25">
                  <c:v>0.037924082013803775</c:v>
                </c:pt>
                <c:pt idx="26">
                  <c:v>0.037918992002534034</c:v>
                </c:pt>
                <c:pt idx="27">
                  <c:v>0.037915937190281655</c:v>
                </c:pt>
                <c:pt idx="28">
                  <c:v>0.037912445236004205</c:v>
                </c:pt>
                <c:pt idx="29">
                  <c:v>0.037910904416786184</c:v>
                </c:pt>
                <c:pt idx="30">
                  <c:v>0.03790982575180659</c:v>
                </c:pt>
                <c:pt idx="31">
                  <c:v>0.03790778806779872</c:v>
                </c:pt>
                <c:pt idx="32">
                  <c:v>0.03790676912489012</c:v>
                </c:pt>
                <c:pt idx="33">
                  <c:v>0.037905750114694596</c:v>
                </c:pt>
                <c:pt idx="34">
                  <c:v>0.03790524058436021</c:v>
                </c:pt>
                <c:pt idx="35">
                  <c:v>0.03790493485808296</c:v>
                </c:pt>
                <c:pt idx="36">
                  <c:v>0.037904585449205344</c:v>
                </c:pt>
                <c:pt idx="37">
                  <c:v>0.03790443129571439</c:v>
                </c:pt>
              </c:numCache>
            </c:numRef>
          </c:yVal>
          <c:smooth val="1"/>
        </c:ser>
        <c:axId val="47681884"/>
        <c:axId val="26483773"/>
      </c:scatterChart>
      <c:valAx>
        <c:axId val="47681884"/>
        <c:scaling>
          <c:logBase val="10"/>
          <c:orientation val="minMax"/>
          <c:min val="1000"/>
        </c:scaling>
        <c:axPos val="b"/>
        <c:majorGridlines>
          <c:spPr>
            <a:ln w="3175">
              <a:solidFill>
                <a:srgbClr val="008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1"/>
        <c:majorTickMark val="out"/>
        <c:minorTickMark val="out"/>
        <c:tickLblPos val="nextTo"/>
        <c:crossAx val="26483773"/>
        <c:crossesAt val="1E-08"/>
        <c:crossBetween val="midCat"/>
        <c:dispUnits/>
      </c:valAx>
      <c:valAx>
        <c:axId val="26483773"/>
        <c:scaling>
          <c:logBase val="10"/>
          <c:orientation val="minMax"/>
          <c:max val="0.1"/>
          <c:min val="0.001"/>
        </c:scaling>
        <c:axPos val="l"/>
        <c:majorGridlines>
          <c:spPr>
            <a:ln w="3175">
              <a:solidFill>
                <a:srgbClr val="008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1"/>
        <c:majorTickMark val="out"/>
        <c:minorTickMark val="out"/>
        <c:tickLblPos val="nextTo"/>
        <c:crossAx val="47681884"/>
        <c:crossesAt val="0.000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9</xdr:row>
      <xdr:rowOff>95250</xdr:rowOff>
    </xdr:from>
    <xdr:to>
      <xdr:col>11</xdr:col>
      <xdr:colOff>495300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2266950" y="1571625"/>
        <a:ext cx="55054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485775</xdr:colOff>
      <xdr:row>35</xdr:row>
      <xdr:rowOff>38100</xdr:rowOff>
    </xdr:from>
    <xdr:ext cx="5105400" cy="3457575"/>
    <xdr:graphicFrame>
      <xdr:nvGraphicFramePr>
        <xdr:cNvPr id="2" name="Chart 2"/>
        <xdr:cNvGraphicFramePr/>
      </xdr:nvGraphicFramePr>
      <xdr:xfrm>
        <a:off x="2276475" y="5724525"/>
        <a:ext cx="510540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11</xdr:col>
      <xdr:colOff>571500</xdr:colOff>
      <xdr:row>9</xdr:row>
      <xdr:rowOff>114300</xdr:rowOff>
    </xdr:from>
    <xdr:ext cx="4695825" cy="3209925"/>
    <xdr:graphicFrame>
      <xdr:nvGraphicFramePr>
        <xdr:cNvPr id="3" name="Chart 3"/>
        <xdr:cNvGraphicFramePr/>
      </xdr:nvGraphicFramePr>
      <xdr:xfrm>
        <a:off x="7848600" y="1590675"/>
        <a:ext cx="46958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workbookViewId="0" topLeftCell="K1">
      <selection activeCell="M10" sqref="M10"/>
    </sheetView>
  </sheetViews>
  <sheetFormatPr defaultColWidth="9.140625" defaultRowHeight="12.75"/>
  <cols>
    <col min="2" max="2" width="17.7109375" style="0" customWidth="1"/>
  </cols>
  <sheetData>
    <row r="1" ht="12.75">
      <c r="A1" s="3" t="s">
        <v>0</v>
      </c>
    </row>
    <row r="2" ht="12.75">
      <c r="A2" s="3" t="s">
        <v>1</v>
      </c>
    </row>
    <row r="4" ht="12.75">
      <c r="A4" t="s">
        <v>2</v>
      </c>
    </row>
    <row r="5" ht="12.75">
      <c r="A5" t="s">
        <v>3</v>
      </c>
    </row>
    <row r="8" spans="1:2" ht="14.25">
      <c r="A8" s="4" t="s">
        <v>19</v>
      </c>
      <c r="B8" s="3">
        <v>2300</v>
      </c>
    </row>
    <row r="11" ht="12.75">
      <c r="B11" s="1" t="s">
        <v>4</v>
      </c>
    </row>
    <row r="12" spans="1:2" ht="12.75">
      <c r="A12" s="2" t="s">
        <v>21</v>
      </c>
      <c r="B12" s="2">
        <v>0</v>
      </c>
    </row>
    <row r="13" spans="1:2" ht="12.75">
      <c r="A13" s="2" t="s">
        <v>22</v>
      </c>
      <c r="B13" s="2">
        <v>0.0001</v>
      </c>
    </row>
    <row r="14" spans="1:2" ht="12.75">
      <c r="A14" s="2" t="s">
        <v>23</v>
      </c>
      <c r="B14" s="2">
        <v>0.001</v>
      </c>
    </row>
    <row r="15" spans="1:2" ht="12.75">
      <c r="A15" s="2" t="s">
        <v>24</v>
      </c>
      <c r="B15" s="2">
        <v>0.01</v>
      </c>
    </row>
    <row r="17" spans="1:2" s="4" customFormat="1" ht="12.75">
      <c r="A17" s="4" t="s">
        <v>7</v>
      </c>
      <c r="B17" s="4" t="s">
        <v>20</v>
      </c>
    </row>
    <row r="18" spans="1:2" ht="12.75">
      <c r="A18">
        <v>100</v>
      </c>
      <c r="B18">
        <f>64/A18</f>
        <v>0.64</v>
      </c>
    </row>
    <row r="19" spans="1:2" ht="12.75">
      <c r="A19">
        <v>200</v>
      </c>
      <c r="B19">
        <f aca="true" t="shared" si="0" ref="B19:B40">64/A19</f>
        <v>0.32</v>
      </c>
    </row>
    <row r="20" spans="1:2" ht="12.75">
      <c r="A20">
        <v>300</v>
      </c>
      <c r="B20">
        <f t="shared" si="0"/>
        <v>0.21333333333333335</v>
      </c>
    </row>
    <row r="21" spans="1:2" ht="12.75">
      <c r="A21">
        <v>400</v>
      </c>
      <c r="B21">
        <f t="shared" si="0"/>
        <v>0.16</v>
      </c>
    </row>
    <row r="22" spans="1:2" ht="12.75">
      <c r="A22">
        <v>500</v>
      </c>
      <c r="B22">
        <f t="shared" si="0"/>
        <v>0.128</v>
      </c>
    </row>
    <row r="23" spans="1:2" ht="12.75">
      <c r="A23">
        <v>600</v>
      </c>
      <c r="B23">
        <f t="shared" si="0"/>
        <v>0.10666666666666667</v>
      </c>
    </row>
    <row r="24" spans="1:2" ht="12.75">
      <c r="A24">
        <v>700</v>
      </c>
      <c r="B24">
        <f t="shared" si="0"/>
        <v>0.09142857142857143</v>
      </c>
    </row>
    <row r="25" spans="1:2" ht="12.75">
      <c r="A25">
        <v>800</v>
      </c>
      <c r="B25">
        <f t="shared" si="0"/>
        <v>0.08</v>
      </c>
    </row>
    <row r="26" spans="1:2" ht="12.75">
      <c r="A26">
        <v>900</v>
      </c>
      <c r="B26">
        <f t="shared" si="0"/>
        <v>0.07111111111111111</v>
      </c>
    </row>
    <row r="27" spans="1:2" ht="12.75">
      <c r="A27">
        <v>1000</v>
      </c>
      <c r="B27">
        <f t="shared" si="0"/>
        <v>0.064</v>
      </c>
    </row>
    <row r="28" spans="1:2" ht="12.75">
      <c r="A28">
        <v>1100</v>
      </c>
      <c r="B28">
        <f t="shared" si="0"/>
        <v>0.05818181818181818</v>
      </c>
    </row>
    <row r="29" spans="1:2" ht="12.75">
      <c r="A29">
        <v>1200</v>
      </c>
      <c r="B29">
        <f t="shared" si="0"/>
        <v>0.05333333333333334</v>
      </c>
    </row>
    <row r="30" spans="1:2" ht="12.75">
      <c r="A30">
        <v>1300</v>
      </c>
      <c r="B30">
        <f t="shared" si="0"/>
        <v>0.04923076923076923</v>
      </c>
    </row>
    <row r="31" spans="1:2" ht="12.75">
      <c r="A31">
        <v>1400</v>
      </c>
      <c r="B31">
        <f t="shared" si="0"/>
        <v>0.045714285714285714</v>
      </c>
    </row>
    <row r="32" spans="1:2" ht="12.75">
      <c r="A32">
        <v>1500</v>
      </c>
      <c r="B32">
        <f t="shared" si="0"/>
        <v>0.042666666666666665</v>
      </c>
    </row>
    <row r="33" spans="1:2" ht="12.75">
      <c r="A33">
        <v>1600</v>
      </c>
      <c r="B33">
        <f t="shared" si="0"/>
        <v>0.04</v>
      </c>
    </row>
    <row r="34" spans="1:2" ht="12.75">
      <c r="A34">
        <v>1700</v>
      </c>
      <c r="B34">
        <f t="shared" si="0"/>
        <v>0.03764705882352941</v>
      </c>
    </row>
    <row r="35" spans="1:2" ht="12.75">
      <c r="A35">
        <v>1800</v>
      </c>
      <c r="B35">
        <f t="shared" si="0"/>
        <v>0.035555555555555556</v>
      </c>
    </row>
    <row r="36" spans="1:2" ht="12.75">
      <c r="A36">
        <v>1900</v>
      </c>
      <c r="B36">
        <f t="shared" si="0"/>
        <v>0.03368421052631579</v>
      </c>
    </row>
    <row r="37" spans="1:2" ht="12.75">
      <c r="A37">
        <v>2000</v>
      </c>
      <c r="B37">
        <f t="shared" si="0"/>
        <v>0.032</v>
      </c>
    </row>
    <row r="38" spans="1:2" ht="12.75">
      <c r="A38">
        <v>2100</v>
      </c>
      <c r="B38">
        <f t="shared" si="0"/>
        <v>0.030476190476190476</v>
      </c>
    </row>
    <row r="39" spans="1:2" ht="12.75">
      <c r="A39">
        <v>2200</v>
      </c>
      <c r="B39">
        <f t="shared" si="0"/>
        <v>0.02909090909090909</v>
      </c>
    </row>
    <row r="40" spans="1:2" ht="12.75">
      <c r="A40">
        <v>2300</v>
      </c>
      <c r="B40">
        <f t="shared" si="0"/>
        <v>0.02782608695652174</v>
      </c>
    </row>
  </sheetData>
  <printOptions/>
  <pageMargins left="0.5" right="0.5" top="1" bottom="0.5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workbookViewId="0" topLeftCell="A1">
      <selection activeCell="G7" sqref="G7:G44"/>
    </sheetView>
  </sheetViews>
  <sheetFormatPr defaultColWidth="9.140625" defaultRowHeight="12.75"/>
  <cols>
    <col min="1" max="1" width="10.140625" style="0" customWidth="1"/>
    <col min="2" max="2" width="10.421875" style="0" customWidth="1"/>
    <col min="3" max="3" width="10.140625" style="0" customWidth="1"/>
    <col min="4" max="6" width="10.28125" style="0" customWidth="1"/>
    <col min="7" max="7" width="10.7109375" style="0" customWidth="1"/>
  </cols>
  <sheetData>
    <row r="1" ht="12.75">
      <c r="A1" s="3" t="s">
        <v>6</v>
      </c>
    </row>
    <row r="3" spans="1:2" ht="12.75">
      <c r="A3" s="1" t="s">
        <v>5</v>
      </c>
      <c r="B3" s="5">
        <f>Sheet1!$B$12</f>
        <v>0</v>
      </c>
    </row>
    <row r="4" spans="1:2" ht="14.25">
      <c r="A4" s="4" t="s">
        <v>19</v>
      </c>
      <c r="B4" s="3">
        <f>Sheet1!$B$8</f>
        <v>2300</v>
      </c>
    </row>
    <row r="5" spans="4:6" ht="12.75">
      <c r="D5" s="4" t="s">
        <v>10</v>
      </c>
      <c r="E5" s="4" t="s">
        <v>11</v>
      </c>
      <c r="F5" s="4"/>
    </row>
    <row r="6" spans="1:29" s="4" customFormat="1" ht="14.25">
      <c r="A6" s="4" t="s">
        <v>8</v>
      </c>
      <c r="B6" s="4" t="s">
        <v>9</v>
      </c>
      <c r="C6" s="7" t="s">
        <v>7</v>
      </c>
      <c r="D6" s="4" t="s">
        <v>12</v>
      </c>
      <c r="E6" s="4" t="s">
        <v>12</v>
      </c>
      <c r="F6" s="7" t="s">
        <v>18</v>
      </c>
      <c r="G6" s="4" t="s">
        <v>14</v>
      </c>
      <c r="H6" s="4" t="s">
        <v>13</v>
      </c>
      <c r="I6" s="4" t="s">
        <v>15</v>
      </c>
      <c r="J6" s="4" t="s">
        <v>16</v>
      </c>
      <c r="K6" s="4" t="s">
        <v>17</v>
      </c>
      <c r="L6" s="4" t="s">
        <v>15</v>
      </c>
      <c r="M6" s="4" t="s">
        <v>16</v>
      </c>
      <c r="N6" s="4" t="s">
        <v>17</v>
      </c>
      <c r="O6" s="4" t="s">
        <v>15</v>
      </c>
      <c r="P6" s="4" t="s">
        <v>16</v>
      </c>
      <c r="Q6" s="4" t="s">
        <v>17</v>
      </c>
      <c r="R6" s="4" t="s">
        <v>15</v>
      </c>
      <c r="S6" s="4" t="s">
        <v>16</v>
      </c>
      <c r="T6" s="4" t="s">
        <v>17</v>
      </c>
      <c r="U6" s="4" t="s">
        <v>15</v>
      </c>
      <c r="V6" s="4" t="s">
        <v>16</v>
      </c>
      <c r="W6" s="4" t="s">
        <v>17</v>
      </c>
      <c r="X6" s="4" t="s">
        <v>15</v>
      </c>
      <c r="Y6" s="4" t="s">
        <v>16</v>
      </c>
      <c r="Z6" s="4" t="s">
        <v>17</v>
      </c>
      <c r="AA6" s="4" t="s">
        <v>15</v>
      </c>
      <c r="AB6" s="4" t="s">
        <v>16</v>
      </c>
      <c r="AC6" s="4" t="s">
        <v>17</v>
      </c>
    </row>
    <row r="7" spans="1:29" ht="12.75">
      <c r="A7">
        <v>2</v>
      </c>
      <c r="B7">
        <v>1000</v>
      </c>
      <c r="C7" s="6">
        <f aca="true" t="shared" si="0" ref="C7:C44">A7*B7</f>
        <v>2000</v>
      </c>
      <c r="D7">
        <f aca="true" t="shared" si="1" ref="D7:D44">64/C7</f>
        <v>0.032</v>
      </c>
      <c r="E7">
        <f aca="true" t="shared" si="2" ref="E7:E44">AC7</f>
        <v>0.04945108126343294</v>
      </c>
      <c r="F7" s="6">
        <f aca="true" t="shared" si="3" ref="F7:F44">IF(C7&lt;$B$4,D7,E7)</f>
        <v>0.032</v>
      </c>
      <c r="G7">
        <f>1.8*LOG(6.9/C7+($B$3/3.7)^1.11)</f>
        <v>-4.431925628868107</v>
      </c>
      <c r="H7">
        <f aca="true" t="shared" si="4" ref="H7:H44">1/G7/G7</f>
        <v>0.05091140378316409</v>
      </c>
      <c r="I7">
        <f aca="true" t="shared" si="5" ref="I7:I44">1/SQRT(H7)+2*LOG($B$3/3.7+2.51/($C7*SQRT(H7)))</f>
        <v>-0.07760199152778835</v>
      </c>
      <c r="J7">
        <f aca="true" t="shared" si="6" ref="J7:J44">-0.5*(H7^(-1.5))*(1+2*2.51/(LN(10)*$C7)/($B$3/3.7+2.51/($C7*SQRT(H7))))</f>
        <v>-52.05626047211293</v>
      </c>
      <c r="K7">
        <f aca="true" t="shared" si="7" ref="K7:K44">H7-I7/J7</f>
        <v>0.04942067066434238</v>
      </c>
      <c r="L7">
        <f aca="true" t="shared" si="8" ref="L7:L44">1/SQRT(K7)+2*LOG($B$3/3.7+2.51/($C7*SQRT(K7)))</f>
        <v>0.001650505977128347</v>
      </c>
      <c r="M7">
        <f aca="true" t="shared" si="9" ref="M7:M44">-0.5*(K7^(-1.5))*(1+2*2.51/(LN(10)*$C7)/($B$3/3.7+2.51/($C7*SQRT(K7))))</f>
        <v>-54.2977319076634</v>
      </c>
      <c r="N7">
        <f aca="true" t="shared" si="10" ref="N7:N44">K7-L7/M7</f>
        <v>0.04945106799253898</v>
      </c>
      <c r="O7">
        <f aca="true" t="shared" si="11" ref="O7:O44">1/SQRT(N7)+2*LOG($B$3/3.7+2.51/($C7*SQRT(N7)))</f>
        <v>7.1995082961962E-07</v>
      </c>
      <c r="P7">
        <f aca="true" t="shared" si="12" ref="P7:P44">-0.5*(N7^(-1.5))*(1+2*2.51/(LN(10)*$C7)/($B$3/3.7+2.51/($C7*SQRT(N7))))</f>
        <v>-54.25037441462377</v>
      </c>
      <c r="Q7">
        <f aca="true" t="shared" si="13" ref="Q7:Q44">N7-O7/P7</f>
        <v>0.049451081263430424</v>
      </c>
      <c r="R7">
        <f aca="true" t="shared" si="14" ref="R7:R44">1/SQRT(Q7)+2*LOG($B$3/3.7+2.51/($C7*SQRT(Q7)))</f>
        <v>1.3677947663381929E-13</v>
      </c>
      <c r="S7">
        <f aca="true" t="shared" si="15" ref="S7:S44">-0.5*(Q7^(-1.5))*(1+2*2.51/(LN(10)*$C7)/($B$3/3.7+2.51/($C7*SQRT(Q7))))</f>
        <v>-54.250353754779056</v>
      </c>
      <c r="T7">
        <f aca="true" t="shared" si="16" ref="T7:T44">Q7-R7/S7</f>
        <v>0.04945108126343294</v>
      </c>
      <c r="U7">
        <f aca="true" t="shared" si="17" ref="U7:U44">1/SQRT(T7)+2*LOG($B$3/3.7+2.51/($C7*SQRT(T7)))</f>
        <v>0</v>
      </c>
      <c r="V7">
        <f aca="true" t="shared" si="18" ref="V7:V44">-0.5*(T7^(-1.5))*(1+2*2.51/(LN(10)*$C7)/($B$3/3.7+2.51/($C7*SQRT(T7))))</f>
        <v>-54.25035375477514</v>
      </c>
      <c r="W7">
        <f aca="true" t="shared" si="19" ref="W7:W44">T7-U7/V7</f>
        <v>0.04945108126343294</v>
      </c>
      <c r="X7">
        <f aca="true" t="shared" si="20" ref="X7:X44">1/SQRT(W7)+2*LOG($B$3/3.7+2.51/($C7*SQRT(W7)))</f>
        <v>0</v>
      </c>
      <c r="Y7">
        <f aca="true" t="shared" si="21" ref="Y7:Y44">-0.5*(W7^(-1.5))*(1+2*2.51/(LN(10)*$C7)/($B$3/3.7+2.51/($C7*SQRT(W7))))</f>
        <v>-54.25035375477514</v>
      </c>
      <c r="Z7">
        <f aca="true" t="shared" si="22" ref="Z7:Z44">W7-X7/Y7</f>
        <v>0.04945108126343294</v>
      </c>
      <c r="AA7">
        <f aca="true" t="shared" si="23" ref="AA7:AA44">1/SQRT(Z7)+2*LOG($B$3/3.7+2.51/($C7*SQRT(Z7)))</f>
        <v>0</v>
      </c>
      <c r="AB7">
        <f aca="true" t="shared" si="24" ref="AB7:AB44">-0.5*(Z7^(-1.5))*(1+2*2.51/(LN(10)*$C7)/($B$3/3.7+2.51/($C7*SQRT(Z7))))</f>
        <v>-54.25035375477514</v>
      </c>
      <c r="AC7">
        <f aca="true" t="shared" si="25" ref="AC7:AC44">Z7-AA7/AB7</f>
        <v>0.04945108126343294</v>
      </c>
    </row>
    <row r="8" spans="1:29" ht="12.75">
      <c r="A8">
        <v>3</v>
      </c>
      <c r="B8">
        <v>1000</v>
      </c>
      <c r="C8" s="6">
        <f t="shared" si="0"/>
        <v>3000</v>
      </c>
      <c r="D8">
        <f t="shared" si="1"/>
        <v>0.021333333333333333</v>
      </c>
      <c r="E8">
        <f t="shared" si="2"/>
        <v>0.04351918876857623</v>
      </c>
      <c r="F8" s="6">
        <f t="shared" si="3"/>
        <v>0.04351918876857623</v>
      </c>
      <c r="G8">
        <f aca="true" t="shared" si="26" ref="G8:G44">1.8*LOG(6.9/C8+($B$3/3.7)^1.11)</f>
        <v>-4.7488898951683325</v>
      </c>
      <c r="H8">
        <f t="shared" si="4"/>
        <v>0.044342053250643866</v>
      </c>
      <c r="I8">
        <f t="shared" si="5"/>
        <v>-0.0528209704793321</v>
      </c>
      <c r="J8">
        <f t="shared" si="6"/>
        <v>-63.342565884601534</v>
      </c>
      <c r="K8">
        <f t="shared" si="7"/>
        <v>0.043508159489921226</v>
      </c>
      <c r="L8">
        <f t="shared" si="8"/>
        <v>0.0007176243504138924</v>
      </c>
      <c r="M8">
        <f t="shared" si="9"/>
        <v>-65.07713073709117</v>
      </c>
      <c r="N8">
        <f t="shared" si="10"/>
        <v>0.04351918677926674</v>
      </c>
      <c r="O8">
        <f t="shared" si="11"/>
        <v>1.2941186700032858E-07</v>
      </c>
      <c r="P8">
        <f t="shared" si="12"/>
        <v>-65.05366195997911</v>
      </c>
      <c r="Q8">
        <f t="shared" si="13"/>
        <v>0.04351918876857623</v>
      </c>
      <c r="R8">
        <f t="shared" si="14"/>
        <v>0</v>
      </c>
      <c r="S8">
        <f t="shared" si="15"/>
        <v>-65.05365772755282</v>
      </c>
      <c r="T8">
        <f t="shared" si="16"/>
        <v>0.04351918876857623</v>
      </c>
      <c r="U8">
        <f t="shared" si="17"/>
        <v>0</v>
      </c>
      <c r="V8">
        <f t="shared" si="18"/>
        <v>-65.05365772755282</v>
      </c>
      <c r="W8">
        <f t="shared" si="19"/>
        <v>0.04351918876857623</v>
      </c>
      <c r="X8">
        <f t="shared" si="20"/>
        <v>0</v>
      </c>
      <c r="Y8">
        <f t="shared" si="21"/>
        <v>-65.05365772755282</v>
      </c>
      <c r="Z8">
        <f t="shared" si="22"/>
        <v>0.04351918876857623</v>
      </c>
      <c r="AA8">
        <f t="shared" si="23"/>
        <v>0</v>
      </c>
      <c r="AB8">
        <f t="shared" si="24"/>
        <v>-65.05365772755282</v>
      </c>
      <c r="AC8">
        <f t="shared" si="25"/>
        <v>0.04351918876857623</v>
      </c>
    </row>
    <row r="9" spans="1:29" ht="12.75">
      <c r="A9">
        <v>4</v>
      </c>
      <c r="B9">
        <v>1000</v>
      </c>
      <c r="C9" s="6">
        <f t="shared" si="0"/>
        <v>4000</v>
      </c>
      <c r="D9">
        <f t="shared" si="1"/>
        <v>0.016</v>
      </c>
      <c r="E9">
        <f t="shared" si="2"/>
        <v>0.0399070140556349</v>
      </c>
      <c r="F9" s="6">
        <f t="shared" si="3"/>
        <v>0.0399070140556349</v>
      </c>
      <c r="G9">
        <f t="shared" si="26"/>
        <v>-4.973779621063272</v>
      </c>
      <c r="H9">
        <f t="shared" si="4"/>
        <v>0.04042284932911365</v>
      </c>
      <c r="I9">
        <f t="shared" si="5"/>
        <v>-0.03761984147382691</v>
      </c>
      <c r="J9">
        <f t="shared" si="6"/>
        <v>-72.26567005831946</v>
      </c>
      <c r="K9">
        <f t="shared" si="7"/>
        <v>0.039902272387898445</v>
      </c>
      <c r="L9">
        <f t="shared" si="8"/>
        <v>0.0003490221534141469</v>
      </c>
      <c r="M9">
        <f t="shared" si="9"/>
        <v>-73.6137042209024</v>
      </c>
      <c r="N9">
        <f t="shared" si="10"/>
        <v>0.03990701365390466</v>
      </c>
      <c r="O9">
        <f t="shared" si="11"/>
        <v>2.956784062035922E-08</v>
      </c>
      <c r="P9">
        <f t="shared" si="12"/>
        <v>-73.60123227490163</v>
      </c>
      <c r="Q9">
        <f t="shared" si="13"/>
        <v>0.0399070140556349</v>
      </c>
      <c r="R9">
        <f t="shared" si="14"/>
        <v>0</v>
      </c>
      <c r="S9">
        <f t="shared" si="15"/>
        <v>-73.60123121830006</v>
      </c>
      <c r="T9">
        <f t="shared" si="16"/>
        <v>0.0399070140556349</v>
      </c>
      <c r="U9">
        <f t="shared" si="17"/>
        <v>0</v>
      </c>
      <c r="V9">
        <f t="shared" si="18"/>
        <v>-73.60123121830006</v>
      </c>
      <c r="W9">
        <f t="shared" si="19"/>
        <v>0.0399070140556349</v>
      </c>
      <c r="X9">
        <f t="shared" si="20"/>
        <v>0</v>
      </c>
      <c r="Y9">
        <f t="shared" si="21"/>
        <v>-73.60123121830006</v>
      </c>
      <c r="Z9">
        <f t="shared" si="22"/>
        <v>0.0399070140556349</v>
      </c>
      <c r="AA9">
        <f t="shared" si="23"/>
        <v>0</v>
      </c>
      <c r="AB9">
        <f t="shared" si="24"/>
        <v>-73.60123121830006</v>
      </c>
      <c r="AC9">
        <f t="shared" si="25"/>
        <v>0.0399070140556349</v>
      </c>
    </row>
    <row r="10" spans="1:29" ht="12.75">
      <c r="A10">
        <v>5</v>
      </c>
      <c r="B10">
        <v>1000</v>
      </c>
      <c r="C10" s="6">
        <f t="shared" si="0"/>
        <v>5000</v>
      </c>
      <c r="D10">
        <f t="shared" si="1"/>
        <v>0.0128</v>
      </c>
      <c r="E10">
        <f t="shared" si="2"/>
        <v>0.037392727578047395</v>
      </c>
      <c r="F10" s="6">
        <f t="shared" si="3"/>
        <v>0.037392727578047395</v>
      </c>
      <c r="G10">
        <f t="shared" si="26"/>
        <v>-5.148217644477774</v>
      </c>
      <c r="H10">
        <f t="shared" si="4"/>
        <v>0.03772994764442902</v>
      </c>
      <c r="I10">
        <f t="shared" si="5"/>
        <v>-0.02706112378936254</v>
      </c>
      <c r="J10">
        <f t="shared" si="6"/>
        <v>-79.73515713548422</v>
      </c>
      <c r="K10">
        <f t="shared" si="7"/>
        <v>0.03739056004225272</v>
      </c>
      <c r="L10">
        <f t="shared" si="8"/>
        <v>0.00017506599626671004</v>
      </c>
      <c r="M10">
        <f t="shared" si="9"/>
        <v>-80.77063513929335</v>
      </c>
      <c r="N10">
        <f t="shared" si="10"/>
        <v>0.03739272748832968</v>
      </c>
      <c r="O10">
        <f t="shared" si="11"/>
        <v>7.245956723522795E-09</v>
      </c>
      <c r="P10">
        <f t="shared" si="12"/>
        <v>-80.76394912788659</v>
      </c>
      <c r="Q10">
        <f t="shared" si="13"/>
        <v>0.037392727578047395</v>
      </c>
      <c r="R10">
        <f t="shared" si="14"/>
        <v>0</v>
      </c>
      <c r="S10">
        <f t="shared" si="15"/>
        <v>-80.76394885115026</v>
      </c>
      <c r="T10">
        <f t="shared" si="16"/>
        <v>0.037392727578047395</v>
      </c>
      <c r="U10">
        <f t="shared" si="17"/>
        <v>0</v>
      </c>
      <c r="V10">
        <f t="shared" si="18"/>
        <v>-80.76394885115026</v>
      </c>
      <c r="W10">
        <f t="shared" si="19"/>
        <v>0.037392727578047395</v>
      </c>
      <c r="X10">
        <f t="shared" si="20"/>
        <v>0</v>
      </c>
      <c r="Y10">
        <f t="shared" si="21"/>
        <v>-80.76394885115026</v>
      </c>
      <c r="Z10">
        <f t="shared" si="22"/>
        <v>0.037392727578047395</v>
      </c>
      <c r="AA10">
        <f t="shared" si="23"/>
        <v>0</v>
      </c>
      <c r="AB10">
        <f t="shared" si="24"/>
        <v>-80.76394885115026</v>
      </c>
      <c r="AC10">
        <f t="shared" si="25"/>
        <v>0.037392727578047395</v>
      </c>
    </row>
    <row r="11" spans="1:29" ht="12.75">
      <c r="A11">
        <v>7</v>
      </c>
      <c r="B11">
        <v>1000</v>
      </c>
      <c r="C11" s="6">
        <f t="shared" si="0"/>
        <v>7000</v>
      </c>
      <c r="D11">
        <f t="shared" si="1"/>
        <v>0.009142857142857144</v>
      </c>
      <c r="E11">
        <f t="shared" si="2"/>
        <v>0.034010095297709125</v>
      </c>
      <c r="F11" s="6">
        <f t="shared" si="3"/>
        <v>0.034010095297709125</v>
      </c>
      <c r="G11">
        <f t="shared" si="26"/>
        <v>-5.4112481086986035</v>
      </c>
      <c r="H11">
        <f t="shared" si="4"/>
        <v>0.03415113217469719</v>
      </c>
      <c r="I11">
        <f t="shared" si="5"/>
        <v>-0.013005634308463243</v>
      </c>
      <c r="J11">
        <f t="shared" si="6"/>
        <v>-91.9418577454642</v>
      </c>
      <c r="K11">
        <f t="shared" si="7"/>
        <v>0.034009677187519655</v>
      </c>
      <c r="L11">
        <f t="shared" si="8"/>
        <v>3.8670478847535605E-05</v>
      </c>
      <c r="M11">
        <f t="shared" si="9"/>
        <v>-92.48953976228329</v>
      </c>
      <c r="N11">
        <f t="shared" si="10"/>
        <v>0.03401009529403145</v>
      </c>
      <c r="O11">
        <f t="shared" si="11"/>
        <v>3.4014036032203876E-10</v>
      </c>
      <c r="P11">
        <f t="shared" si="12"/>
        <v>-92.48791271566766</v>
      </c>
      <c r="Q11">
        <f t="shared" si="13"/>
        <v>0.034010095297709125</v>
      </c>
      <c r="R11">
        <f t="shared" si="14"/>
        <v>0</v>
      </c>
      <c r="S11">
        <f t="shared" si="15"/>
        <v>-92.4879127013564</v>
      </c>
      <c r="T11">
        <f t="shared" si="16"/>
        <v>0.034010095297709125</v>
      </c>
      <c r="U11">
        <f t="shared" si="17"/>
        <v>0</v>
      </c>
      <c r="V11">
        <f t="shared" si="18"/>
        <v>-92.4879127013564</v>
      </c>
      <c r="W11">
        <f t="shared" si="19"/>
        <v>0.034010095297709125</v>
      </c>
      <c r="X11">
        <f t="shared" si="20"/>
        <v>0</v>
      </c>
      <c r="Y11">
        <f t="shared" si="21"/>
        <v>-92.4879127013564</v>
      </c>
      <c r="Z11">
        <f t="shared" si="22"/>
        <v>0.034010095297709125</v>
      </c>
      <c r="AA11">
        <f t="shared" si="23"/>
        <v>0</v>
      </c>
      <c r="AB11">
        <f t="shared" si="24"/>
        <v>-92.4879127013564</v>
      </c>
      <c r="AC11">
        <f t="shared" si="25"/>
        <v>0.034010095297709125</v>
      </c>
    </row>
    <row r="12" spans="1:29" ht="12.75">
      <c r="A12">
        <v>8.5</v>
      </c>
      <c r="B12">
        <v>1000</v>
      </c>
      <c r="C12" s="6">
        <f t="shared" si="0"/>
        <v>8500</v>
      </c>
      <c r="D12">
        <f t="shared" si="1"/>
        <v>0.0075294117647058826</v>
      </c>
      <c r="E12">
        <f t="shared" si="2"/>
        <v>0.03225441265604501</v>
      </c>
      <c r="F12" s="6">
        <f t="shared" si="3"/>
        <v>0.03225441265604501</v>
      </c>
      <c r="G12">
        <f t="shared" si="26"/>
        <v>-5.563025702958667</v>
      </c>
      <c r="H12">
        <f t="shared" si="4"/>
        <v>0.03231304362574044</v>
      </c>
      <c r="I12">
        <f t="shared" si="5"/>
        <v>-0.005842572457993356</v>
      </c>
      <c r="J12">
        <f t="shared" si="6"/>
        <v>-99.52040948630683</v>
      </c>
      <c r="K12">
        <f t="shared" si="7"/>
        <v>0.03225433634661899</v>
      </c>
      <c r="L12">
        <f t="shared" si="8"/>
        <v>7.614141312117795E-06</v>
      </c>
      <c r="M12">
        <f t="shared" si="9"/>
        <v>-99.77999590010549</v>
      </c>
      <c r="N12">
        <f t="shared" si="10"/>
        <v>0.03225441265591569</v>
      </c>
      <c r="O12">
        <f t="shared" si="11"/>
        <v>1.290345608140342E-11</v>
      </c>
      <c r="P12">
        <f t="shared" si="12"/>
        <v>-99.77965773038234</v>
      </c>
      <c r="Q12">
        <f t="shared" si="13"/>
        <v>0.03225441265604501</v>
      </c>
      <c r="R12">
        <f t="shared" si="14"/>
        <v>0</v>
      </c>
      <c r="S12">
        <f t="shared" si="15"/>
        <v>-99.7796577298093</v>
      </c>
      <c r="T12">
        <f t="shared" si="16"/>
        <v>0.03225441265604501</v>
      </c>
      <c r="U12">
        <f t="shared" si="17"/>
        <v>0</v>
      </c>
      <c r="V12">
        <f t="shared" si="18"/>
        <v>-99.7796577298093</v>
      </c>
      <c r="W12">
        <f t="shared" si="19"/>
        <v>0.03225441265604501</v>
      </c>
      <c r="X12">
        <f t="shared" si="20"/>
        <v>0</v>
      </c>
      <c r="Y12">
        <f t="shared" si="21"/>
        <v>-99.7796577298093</v>
      </c>
      <c r="Z12">
        <f t="shared" si="22"/>
        <v>0.03225441265604501</v>
      </c>
      <c r="AA12">
        <f t="shared" si="23"/>
        <v>0</v>
      </c>
      <c r="AB12">
        <f t="shared" si="24"/>
        <v>-99.7796577298093</v>
      </c>
      <c r="AC12">
        <f t="shared" si="25"/>
        <v>0.03225441265604501</v>
      </c>
    </row>
    <row r="13" spans="1:29" ht="12.75">
      <c r="A13">
        <v>1</v>
      </c>
      <c r="B13">
        <v>10000</v>
      </c>
      <c r="C13" s="6">
        <f t="shared" si="0"/>
        <v>10000</v>
      </c>
      <c r="D13">
        <f t="shared" si="1"/>
        <v>0.0064</v>
      </c>
      <c r="E13">
        <f t="shared" si="2"/>
        <v>0.030882950353487686</v>
      </c>
      <c r="F13" s="6">
        <f t="shared" si="3"/>
        <v>0.030882950353487686</v>
      </c>
      <c r="G13">
        <f t="shared" si="26"/>
        <v>-5.690071636672941</v>
      </c>
      <c r="H13">
        <f t="shared" si="4"/>
        <v>0.030886203731320925</v>
      </c>
      <c r="I13">
        <f t="shared" si="5"/>
        <v>-0.0003454521738150973</v>
      </c>
      <c r="J13">
        <f t="shared" si="6"/>
        <v>-106.1745991435728</v>
      </c>
      <c r="K13">
        <f t="shared" si="7"/>
        <v>0.03088295010779325</v>
      </c>
      <c r="L13">
        <f t="shared" si="8"/>
        <v>2.609044891244139E-08</v>
      </c>
      <c r="M13">
        <f t="shared" si="9"/>
        <v>-106.19063761499415</v>
      </c>
      <c r="N13">
        <f t="shared" si="10"/>
        <v>0.030882950353487686</v>
      </c>
      <c r="O13">
        <f t="shared" si="11"/>
        <v>0</v>
      </c>
      <c r="P13">
        <f t="shared" si="12"/>
        <v>-106.1906364037069</v>
      </c>
      <c r="Q13">
        <f t="shared" si="13"/>
        <v>0.030882950353487686</v>
      </c>
      <c r="R13">
        <f t="shared" si="14"/>
        <v>0</v>
      </c>
      <c r="S13">
        <f t="shared" si="15"/>
        <v>-106.1906364037069</v>
      </c>
      <c r="T13">
        <f t="shared" si="16"/>
        <v>0.030882950353487686</v>
      </c>
      <c r="U13">
        <f t="shared" si="17"/>
        <v>0</v>
      </c>
      <c r="V13">
        <f t="shared" si="18"/>
        <v>-106.1906364037069</v>
      </c>
      <c r="W13">
        <f t="shared" si="19"/>
        <v>0.030882950353487686</v>
      </c>
      <c r="X13">
        <f t="shared" si="20"/>
        <v>0</v>
      </c>
      <c r="Y13">
        <f t="shared" si="21"/>
        <v>-106.1906364037069</v>
      </c>
      <c r="Z13">
        <f t="shared" si="22"/>
        <v>0.030882950353487686</v>
      </c>
      <c r="AA13">
        <f t="shared" si="23"/>
        <v>0</v>
      </c>
      <c r="AB13">
        <f t="shared" si="24"/>
        <v>-106.1906364037069</v>
      </c>
      <c r="AC13">
        <f t="shared" si="25"/>
        <v>0.030882950353487686</v>
      </c>
    </row>
    <row r="14" spans="1:29" ht="12.75">
      <c r="A14">
        <v>1.5</v>
      </c>
      <c r="B14">
        <v>10000</v>
      </c>
      <c r="C14" s="6">
        <f t="shared" si="0"/>
        <v>15000</v>
      </c>
      <c r="D14">
        <f t="shared" si="1"/>
        <v>0.004266666666666667</v>
      </c>
      <c r="E14">
        <f t="shared" si="2"/>
        <v>0.027805843886531116</v>
      </c>
      <c r="F14" s="6">
        <f t="shared" si="3"/>
        <v>0.027805843886531116</v>
      </c>
      <c r="G14">
        <f t="shared" si="26"/>
        <v>-6.0070359029731675</v>
      </c>
      <c r="H14">
        <f t="shared" si="4"/>
        <v>0.027712744941551376</v>
      </c>
      <c r="I14">
        <f t="shared" si="5"/>
        <v>0.011521283134118043</v>
      </c>
      <c r="J14">
        <f t="shared" si="6"/>
        <v>-124.05167516391766</v>
      </c>
      <c r="K14">
        <f t="shared" si="7"/>
        <v>0.02780561981098699</v>
      </c>
      <c r="L14">
        <f t="shared" si="8"/>
        <v>2.76634838280998E-05</v>
      </c>
      <c r="M14">
        <f t="shared" si="9"/>
        <v>-123.45677473519407</v>
      </c>
      <c r="N14">
        <f t="shared" si="10"/>
        <v>0.027805843885233928</v>
      </c>
      <c r="O14">
        <f t="shared" si="11"/>
        <v>1.6014478632087048E-10</v>
      </c>
      <c r="P14">
        <f t="shared" si="12"/>
        <v>-123.45534535038298</v>
      </c>
      <c r="Q14">
        <f t="shared" si="13"/>
        <v>0.027805843886531116</v>
      </c>
      <c r="R14">
        <f t="shared" si="14"/>
        <v>0</v>
      </c>
      <c r="S14">
        <f t="shared" si="15"/>
        <v>-123.4553453421083</v>
      </c>
      <c r="T14">
        <f t="shared" si="16"/>
        <v>0.027805843886531116</v>
      </c>
      <c r="U14">
        <f t="shared" si="17"/>
        <v>0</v>
      </c>
      <c r="V14">
        <f t="shared" si="18"/>
        <v>-123.4553453421083</v>
      </c>
      <c r="W14">
        <f t="shared" si="19"/>
        <v>0.027805843886531116</v>
      </c>
      <c r="X14">
        <f t="shared" si="20"/>
        <v>0</v>
      </c>
      <c r="Y14">
        <f t="shared" si="21"/>
        <v>-123.4553453421083</v>
      </c>
      <c r="Z14">
        <f t="shared" si="22"/>
        <v>0.027805843886531116</v>
      </c>
      <c r="AA14">
        <f t="shared" si="23"/>
        <v>0</v>
      </c>
      <c r="AB14">
        <f t="shared" si="24"/>
        <v>-123.4553453421083</v>
      </c>
      <c r="AC14">
        <f t="shared" si="25"/>
        <v>0.027805843886531116</v>
      </c>
    </row>
    <row r="15" spans="1:29" ht="12.75">
      <c r="A15">
        <v>2</v>
      </c>
      <c r="B15">
        <v>10000</v>
      </c>
      <c r="C15" s="6">
        <f t="shared" si="0"/>
        <v>20000</v>
      </c>
      <c r="D15">
        <f t="shared" si="1"/>
        <v>0.0032</v>
      </c>
      <c r="E15">
        <f t="shared" si="2"/>
        <v>0.025883078538096058</v>
      </c>
      <c r="F15" s="6">
        <f t="shared" si="3"/>
        <v>0.025883078538096058</v>
      </c>
      <c r="G15">
        <f t="shared" si="26"/>
        <v>-6.231925628868107</v>
      </c>
      <c r="H15">
        <f t="shared" si="4"/>
        <v>0.025748710018559676</v>
      </c>
      <c r="I15">
        <f t="shared" si="5"/>
        <v>0.018457604245575077</v>
      </c>
      <c r="J15">
        <f t="shared" si="6"/>
        <v>-137.88097709664996</v>
      </c>
      <c r="K15">
        <f t="shared" si="7"/>
        <v>0.02588257623153724</v>
      </c>
      <c r="L15">
        <f t="shared" si="8"/>
        <v>6.874276545065783E-05</v>
      </c>
      <c r="M15">
        <f t="shared" si="9"/>
        <v>-136.8561168982739</v>
      </c>
      <c r="N15">
        <f t="shared" si="10"/>
        <v>0.02588307853108372</v>
      </c>
      <c r="O15">
        <f t="shared" si="11"/>
        <v>9.596545780254928E-10</v>
      </c>
      <c r="P15">
        <f t="shared" si="12"/>
        <v>-136.85229588591224</v>
      </c>
      <c r="Q15">
        <f t="shared" si="13"/>
        <v>0.025883078538096058</v>
      </c>
      <c r="R15">
        <f t="shared" si="14"/>
        <v>0</v>
      </c>
      <c r="S15">
        <f t="shared" si="15"/>
        <v>-136.85229583257032</v>
      </c>
      <c r="T15">
        <f t="shared" si="16"/>
        <v>0.025883078538096058</v>
      </c>
      <c r="U15">
        <f t="shared" si="17"/>
        <v>0</v>
      </c>
      <c r="V15">
        <f t="shared" si="18"/>
        <v>-136.85229583257032</v>
      </c>
      <c r="W15">
        <f t="shared" si="19"/>
        <v>0.025883078538096058</v>
      </c>
      <c r="X15">
        <f t="shared" si="20"/>
        <v>0</v>
      </c>
      <c r="Y15">
        <f t="shared" si="21"/>
        <v>-136.85229583257032</v>
      </c>
      <c r="Z15">
        <f t="shared" si="22"/>
        <v>0.025883078538096058</v>
      </c>
      <c r="AA15">
        <f t="shared" si="23"/>
        <v>0</v>
      </c>
      <c r="AB15">
        <f t="shared" si="24"/>
        <v>-136.85229583257032</v>
      </c>
      <c r="AC15">
        <f t="shared" si="25"/>
        <v>0.025883078538096058</v>
      </c>
    </row>
    <row r="16" spans="1:29" ht="12.75">
      <c r="A16">
        <v>3</v>
      </c>
      <c r="B16">
        <v>10000</v>
      </c>
      <c r="C16" s="6">
        <f t="shared" si="0"/>
        <v>30000</v>
      </c>
      <c r="D16">
        <f t="shared" si="1"/>
        <v>0.0021333333333333334</v>
      </c>
      <c r="E16">
        <f t="shared" si="2"/>
        <v>0.023482954594174786</v>
      </c>
      <c r="F16" s="6">
        <f t="shared" si="3"/>
        <v>0.023482954594174786</v>
      </c>
      <c r="G16">
        <f t="shared" si="26"/>
        <v>-6.548889895168332</v>
      </c>
      <c r="H16">
        <f t="shared" si="4"/>
        <v>0.02331656778740048</v>
      </c>
      <c r="I16">
        <f t="shared" si="5"/>
        <v>0.026330206304589154</v>
      </c>
      <c r="J16">
        <f t="shared" si="6"/>
        <v>-159.060264070748</v>
      </c>
      <c r="K16">
        <f t="shared" si="7"/>
        <v>0.02348210382783405</v>
      </c>
      <c r="L16">
        <f t="shared" si="8"/>
        <v>0.00013394677352973616</v>
      </c>
      <c r="M16">
        <f t="shared" si="9"/>
        <v>-157.4466034912366</v>
      </c>
      <c r="N16">
        <f t="shared" si="10"/>
        <v>0.02348295457196291</v>
      </c>
      <c r="O16">
        <f t="shared" si="11"/>
        <v>3.497001799246391E-09</v>
      </c>
      <c r="P16">
        <f t="shared" si="12"/>
        <v>-157.4383825740306</v>
      </c>
      <c r="Q16">
        <f t="shared" si="13"/>
        <v>0.023482954594174786</v>
      </c>
      <c r="R16">
        <f t="shared" si="14"/>
        <v>0</v>
      </c>
      <c r="S16">
        <f t="shared" si="15"/>
        <v>-157.43838235940228</v>
      </c>
      <c r="T16">
        <f t="shared" si="16"/>
        <v>0.023482954594174786</v>
      </c>
      <c r="U16">
        <f t="shared" si="17"/>
        <v>0</v>
      </c>
      <c r="V16">
        <f t="shared" si="18"/>
        <v>-157.43838235940228</v>
      </c>
      <c r="W16">
        <f t="shared" si="19"/>
        <v>0.023482954594174786</v>
      </c>
      <c r="X16">
        <f t="shared" si="20"/>
        <v>0</v>
      </c>
      <c r="Y16">
        <f t="shared" si="21"/>
        <v>-157.43838235940228</v>
      </c>
      <c r="Z16">
        <f t="shared" si="22"/>
        <v>0.023482954594174786</v>
      </c>
      <c r="AA16">
        <f t="shared" si="23"/>
        <v>0</v>
      </c>
      <c r="AB16">
        <f t="shared" si="24"/>
        <v>-157.43838235940228</v>
      </c>
      <c r="AC16">
        <f t="shared" si="25"/>
        <v>0.023482954594174786</v>
      </c>
    </row>
    <row r="17" spans="1:29" ht="12.75">
      <c r="A17">
        <v>4</v>
      </c>
      <c r="B17">
        <v>10000</v>
      </c>
      <c r="C17" s="6">
        <f t="shared" si="0"/>
        <v>40000</v>
      </c>
      <c r="D17">
        <f t="shared" si="1"/>
        <v>0.0016</v>
      </c>
      <c r="E17">
        <f t="shared" si="2"/>
        <v>0.021969985874361418</v>
      </c>
      <c r="F17" s="6">
        <f t="shared" si="3"/>
        <v>0.021969985874361418</v>
      </c>
      <c r="G17">
        <f t="shared" si="26"/>
        <v>-6.773779621063272</v>
      </c>
      <c r="H17">
        <f t="shared" si="4"/>
        <v>0.02179404652612599</v>
      </c>
      <c r="I17">
        <f t="shared" si="5"/>
        <v>0.030669207671607523</v>
      </c>
      <c r="J17">
        <f t="shared" si="6"/>
        <v>-175.33156533616548</v>
      </c>
      <c r="K17">
        <f t="shared" si="7"/>
        <v>0.021968967725356746</v>
      </c>
      <c r="L17">
        <f t="shared" si="8"/>
        <v>0.00017646025620798866</v>
      </c>
      <c r="M17">
        <f t="shared" si="9"/>
        <v>-173.320560842765</v>
      </c>
      <c r="N17">
        <f t="shared" si="10"/>
        <v>0.021969985840318697</v>
      </c>
      <c r="O17">
        <f t="shared" si="11"/>
        <v>5.89990900579096E-09</v>
      </c>
      <c r="P17">
        <f t="shared" si="12"/>
        <v>-173.3089711974775</v>
      </c>
      <c r="Q17">
        <f t="shared" si="13"/>
        <v>0.021969985874361418</v>
      </c>
      <c r="R17">
        <f t="shared" si="14"/>
        <v>0</v>
      </c>
      <c r="S17">
        <f t="shared" si="15"/>
        <v>-173.30897080997656</v>
      </c>
      <c r="T17">
        <f t="shared" si="16"/>
        <v>0.021969985874361418</v>
      </c>
      <c r="U17">
        <f t="shared" si="17"/>
        <v>0</v>
      </c>
      <c r="V17">
        <f t="shared" si="18"/>
        <v>-173.30897080997656</v>
      </c>
      <c r="W17">
        <f t="shared" si="19"/>
        <v>0.021969985874361418</v>
      </c>
      <c r="X17">
        <f t="shared" si="20"/>
        <v>0</v>
      </c>
      <c r="Y17">
        <f t="shared" si="21"/>
        <v>-173.30897080997656</v>
      </c>
      <c r="Z17">
        <f t="shared" si="22"/>
        <v>0.021969985874361418</v>
      </c>
      <c r="AA17">
        <f t="shared" si="23"/>
        <v>0</v>
      </c>
      <c r="AB17">
        <f t="shared" si="24"/>
        <v>-173.30897080997656</v>
      </c>
      <c r="AC17">
        <f t="shared" si="25"/>
        <v>0.021969985874361418</v>
      </c>
    </row>
    <row r="18" spans="1:29" ht="12.75">
      <c r="A18">
        <v>5</v>
      </c>
      <c r="B18">
        <v>10000</v>
      </c>
      <c r="C18" s="6">
        <f t="shared" si="0"/>
        <v>50000</v>
      </c>
      <c r="D18">
        <f t="shared" si="1"/>
        <v>0.00128</v>
      </c>
      <c r="E18">
        <f t="shared" si="2"/>
        <v>0.020891443528337248</v>
      </c>
      <c r="F18" s="6">
        <f t="shared" si="3"/>
        <v>0.020891443528337248</v>
      </c>
      <c r="G18">
        <f t="shared" si="26"/>
        <v>-6.948217644477775</v>
      </c>
      <c r="H18">
        <f t="shared" si="4"/>
        <v>0.02071348492184565</v>
      </c>
      <c r="I18">
        <f t="shared" si="5"/>
        <v>0.03337190623828867</v>
      </c>
      <c r="J18">
        <f t="shared" si="6"/>
        <v>-188.68883333195714</v>
      </c>
      <c r="K18">
        <f t="shared" si="7"/>
        <v>0.0208903470373667</v>
      </c>
      <c r="L18">
        <f t="shared" si="8"/>
        <v>0.00020436269168566668</v>
      </c>
      <c r="M18">
        <f t="shared" si="9"/>
        <v>-186.38588274677707</v>
      </c>
      <c r="N18">
        <f t="shared" si="10"/>
        <v>0.020891443486779467</v>
      </c>
      <c r="O18">
        <f t="shared" si="11"/>
        <v>7.745196484165717E-09</v>
      </c>
      <c r="P18">
        <f t="shared" si="12"/>
        <v>-186.37175527453869</v>
      </c>
      <c r="Q18">
        <f t="shared" si="13"/>
        <v>0.020891443528337248</v>
      </c>
      <c r="R18">
        <f t="shared" si="14"/>
        <v>0</v>
      </c>
      <c r="S18">
        <f t="shared" si="15"/>
        <v>-186.3717547391119</v>
      </c>
      <c r="T18">
        <f t="shared" si="16"/>
        <v>0.020891443528337248</v>
      </c>
      <c r="U18">
        <f t="shared" si="17"/>
        <v>0</v>
      </c>
      <c r="V18">
        <f t="shared" si="18"/>
        <v>-186.3717547391119</v>
      </c>
      <c r="W18">
        <f t="shared" si="19"/>
        <v>0.020891443528337248</v>
      </c>
      <c r="X18">
        <f t="shared" si="20"/>
        <v>0</v>
      </c>
      <c r="Y18">
        <f t="shared" si="21"/>
        <v>-186.3717547391119</v>
      </c>
      <c r="Z18">
        <f t="shared" si="22"/>
        <v>0.020891443528337248</v>
      </c>
      <c r="AA18">
        <f t="shared" si="23"/>
        <v>0</v>
      </c>
      <c r="AB18">
        <f t="shared" si="24"/>
        <v>-186.3717547391119</v>
      </c>
      <c r="AC18">
        <f t="shared" si="25"/>
        <v>0.020891443528337248</v>
      </c>
    </row>
    <row r="19" spans="1:29" ht="12.75">
      <c r="A19">
        <v>7</v>
      </c>
      <c r="B19">
        <v>10000</v>
      </c>
      <c r="C19" s="6">
        <f t="shared" si="0"/>
        <v>70000</v>
      </c>
      <c r="D19">
        <f t="shared" si="1"/>
        <v>0.0009142857142857143</v>
      </c>
      <c r="E19">
        <f t="shared" si="2"/>
        <v>0.019404490132281085</v>
      </c>
      <c r="F19" s="6">
        <f t="shared" si="3"/>
        <v>0.019404490132281085</v>
      </c>
      <c r="G19">
        <f t="shared" si="26"/>
        <v>-7.211248108698602</v>
      </c>
      <c r="H19">
        <f t="shared" si="4"/>
        <v>0.019229992899237196</v>
      </c>
      <c r="I19">
        <f t="shared" si="5"/>
        <v>0.03642034775887826</v>
      </c>
      <c r="J19">
        <f t="shared" si="6"/>
        <v>-210.0842448263622</v>
      </c>
      <c r="K19">
        <f t="shared" si="7"/>
        <v>0.019403353580277224</v>
      </c>
      <c r="L19">
        <f t="shared" si="8"/>
        <v>0.00023568275949337192</v>
      </c>
      <c r="M19">
        <f t="shared" si="9"/>
        <v>-207.3752366589354</v>
      </c>
      <c r="N19">
        <f t="shared" si="10"/>
        <v>0.01940449008414958</v>
      </c>
      <c r="O19">
        <f t="shared" si="11"/>
        <v>9.980436921352975E-09</v>
      </c>
      <c r="P19">
        <f t="shared" si="12"/>
        <v>-207.35767367981705</v>
      </c>
      <c r="Q19">
        <f t="shared" si="13"/>
        <v>0.019404490132281085</v>
      </c>
      <c r="R19">
        <f t="shared" si="14"/>
        <v>0</v>
      </c>
      <c r="S19">
        <f t="shared" si="15"/>
        <v>-207.35767293606958</v>
      </c>
      <c r="T19">
        <f t="shared" si="16"/>
        <v>0.019404490132281085</v>
      </c>
      <c r="U19">
        <f t="shared" si="17"/>
        <v>0</v>
      </c>
      <c r="V19">
        <f t="shared" si="18"/>
        <v>-207.35767293606958</v>
      </c>
      <c r="W19">
        <f t="shared" si="19"/>
        <v>0.019404490132281085</v>
      </c>
      <c r="X19">
        <f t="shared" si="20"/>
        <v>0</v>
      </c>
      <c r="Y19">
        <f t="shared" si="21"/>
        <v>-207.35767293606958</v>
      </c>
      <c r="Z19">
        <f t="shared" si="22"/>
        <v>0.019404490132281085</v>
      </c>
      <c r="AA19">
        <f t="shared" si="23"/>
        <v>0</v>
      </c>
      <c r="AB19">
        <f t="shared" si="24"/>
        <v>-207.35767293606958</v>
      </c>
      <c r="AC19">
        <f t="shared" si="25"/>
        <v>0.019404490132281085</v>
      </c>
    </row>
    <row r="20" spans="1:29" ht="12.75">
      <c r="A20">
        <v>8.5</v>
      </c>
      <c r="B20">
        <v>10000</v>
      </c>
      <c r="C20" s="6">
        <f t="shared" si="0"/>
        <v>85000</v>
      </c>
      <c r="D20">
        <f t="shared" si="1"/>
        <v>0.0007529411764705883</v>
      </c>
      <c r="E20">
        <f t="shared" si="2"/>
        <v>0.018615215689242293</v>
      </c>
      <c r="F20" s="6">
        <f t="shared" si="3"/>
        <v>0.018615215689242293</v>
      </c>
      <c r="G20">
        <f t="shared" si="26"/>
        <v>-7.363025702958667</v>
      </c>
      <c r="H20">
        <f t="shared" si="4"/>
        <v>0.018445369817079175</v>
      </c>
      <c r="I20">
        <f t="shared" si="5"/>
        <v>0.03764792753401203</v>
      </c>
      <c r="J20">
        <f t="shared" si="6"/>
        <v>-223.13498586358634</v>
      </c>
      <c r="K20">
        <f t="shared" si="7"/>
        <v>0.018614092473404474</v>
      </c>
      <c r="L20">
        <f t="shared" si="8"/>
        <v>0.0002473370861189039</v>
      </c>
      <c r="M20">
        <f t="shared" si="9"/>
        <v>-220.21402838190764</v>
      </c>
      <c r="N20">
        <f t="shared" si="10"/>
        <v>0.018615215640206954</v>
      </c>
      <c r="O20">
        <f t="shared" si="11"/>
        <v>1.079732658837429E-08</v>
      </c>
      <c r="P20">
        <f t="shared" si="12"/>
        <v>-220.19480227912527</v>
      </c>
      <c r="Q20">
        <f t="shared" si="13"/>
        <v>0.018615215689242293</v>
      </c>
      <c r="R20">
        <f t="shared" si="14"/>
        <v>0</v>
      </c>
      <c r="S20">
        <f t="shared" si="15"/>
        <v>-220.19480143981258</v>
      </c>
      <c r="T20">
        <f t="shared" si="16"/>
        <v>0.018615215689242293</v>
      </c>
      <c r="U20">
        <f t="shared" si="17"/>
        <v>0</v>
      </c>
      <c r="V20">
        <f t="shared" si="18"/>
        <v>-220.19480143981258</v>
      </c>
      <c r="W20">
        <f t="shared" si="19"/>
        <v>0.018615215689242293</v>
      </c>
      <c r="X20">
        <f t="shared" si="20"/>
        <v>0</v>
      </c>
      <c r="Y20">
        <f t="shared" si="21"/>
        <v>-220.19480143981258</v>
      </c>
      <c r="Z20">
        <f t="shared" si="22"/>
        <v>0.018615215689242293</v>
      </c>
      <c r="AA20">
        <f t="shared" si="23"/>
        <v>0</v>
      </c>
      <c r="AB20">
        <f t="shared" si="24"/>
        <v>-220.19480143981258</v>
      </c>
      <c r="AC20">
        <f t="shared" si="25"/>
        <v>0.018615215689242293</v>
      </c>
    </row>
    <row r="21" spans="1:29" ht="12.75">
      <c r="A21">
        <v>1</v>
      </c>
      <c r="B21">
        <v>100000</v>
      </c>
      <c r="C21" s="6">
        <f t="shared" si="0"/>
        <v>100000</v>
      </c>
      <c r="D21">
        <f t="shared" si="1"/>
        <v>0.00064</v>
      </c>
      <c r="E21">
        <f t="shared" si="2"/>
        <v>0.01798977308427384</v>
      </c>
      <c r="F21" s="6">
        <f t="shared" si="3"/>
        <v>0.01798977308427384</v>
      </c>
      <c r="G21">
        <f t="shared" si="26"/>
        <v>-7.49007163667294</v>
      </c>
      <c r="H21">
        <f t="shared" si="4"/>
        <v>0.017824939200764656</v>
      </c>
      <c r="I21">
        <f t="shared" si="5"/>
        <v>0.03839102244729364</v>
      </c>
      <c r="J21">
        <f t="shared" si="6"/>
        <v>-234.4653327098269</v>
      </c>
      <c r="K21">
        <f t="shared" si="7"/>
        <v>0.017988677788485025</v>
      </c>
      <c r="L21">
        <f t="shared" si="8"/>
        <v>0.0002534200028261324</v>
      </c>
      <c r="M21">
        <f t="shared" si="9"/>
        <v>-231.38149122319655</v>
      </c>
      <c r="N21">
        <f t="shared" si="10"/>
        <v>0.017989773035998066</v>
      </c>
      <c r="O21">
        <f t="shared" si="11"/>
        <v>1.1169135838429156E-08</v>
      </c>
      <c r="P21">
        <f t="shared" si="12"/>
        <v>-231.3610960948778</v>
      </c>
      <c r="Q21">
        <f t="shared" si="13"/>
        <v>0.01798977308427384</v>
      </c>
      <c r="R21">
        <f t="shared" si="14"/>
        <v>0</v>
      </c>
      <c r="S21">
        <f t="shared" si="15"/>
        <v>-231.36109519597895</v>
      </c>
      <c r="T21">
        <f t="shared" si="16"/>
        <v>0.01798977308427384</v>
      </c>
      <c r="U21">
        <f t="shared" si="17"/>
        <v>0</v>
      </c>
      <c r="V21">
        <f t="shared" si="18"/>
        <v>-231.36109519597895</v>
      </c>
      <c r="W21">
        <f t="shared" si="19"/>
        <v>0.01798977308427384</v>
      </c>
      <c r="X21">
        <f t="shared" si="20"/>
        <v>0</v>
      </c>
      <c r="Y21">
        <f t="shared" si="21"/>
        <v>-231.36109519597895</v>
      </c>
      <c r="Z21">
        <f t="shared" si="22"/>
        <v>0.01798977308427384</v>
      </c>
      <c r="AA21">
        <f t="shared" si="23"/>
        <v>0</v>
      </c>
      <c r="AB21">
        <f t="shared" si="24"/>
        <v>-231.36109519597895</v>
      </c>
      <c r="AC21">
        <f t="shared" si="25"/>
        <v>0.01798977308427384</v>
      </c>
    </row>
    <row r="22" spans="1:29" ht="12.75">
      <c r="A22">
        <v>1.5</v>
      </c>
      <c r="B22">
        <v>100000</v>
      </c>
      <c r="C22" s="6">
        <f t="shared" si="0"/>
        <v>150000</v>
      </c>
      <c r="D22">
        <f t="shared" si="1"/>
        <v>0.00042666666666666667</v>
      </c>
      <c r="E22">
        <f t="shared" si="2"/>
        <v>0.016556082739895818</v>
      </c>
      <c r="F22" s="6">
        <f t="shared" si="3"/>
        <v>0.016556082739895818</v>
      </c>
      <c r="G22">
        <f t="shared" si="26"/>
        <v>-7.807035902973166</v>
      </c>
      <c r="H22">
        <f t="shared" si="4"/>
        <v>0.016406942149971043</v>
      </c>
      <c r="I22">
        <f t="shared" si="5"/>
        <v>0.03917318102674727</v>
      </c>
      <c r="J22">
        <f t="shared" si="6"/>
        <v>-264.38884185359854</v>
      </c>
      <c r="K22">
        <f t="shared" si="7"/>
        <v>0.016555107181264</v>
      </c>
      <c r="L22">
        <f t="shared" si="8"/>
        <v>0.00025457588792221486</v>
      </c>
      <c r="M22">
        <f t="shared" si="9"/>
        <v>-260.9651063278552</v>
      </c>
      <c r="N22">
        <f t="shared" si="10"/>
        <v>0.016556082698226803</v>
      </c>
      <c r="O22">
        <f t="shared" si="11"/>
        <v>1.0873230316121862E-08</v>
      </c>
      <c r="P22">
        <f t="shared" si="12"/>
        <v>-260.9428146250164</v>
      </c>
      <c r="Q22">
        <f t="shared" si="13"/>
        <v>0.016556082739895818</v>
      </c>
      <c r="R22">
        <f t="shared" si="14"/>
        <v>0</v>
      </c>
      <c r="S22">
        <f t="shared" si="15"/>
        <v>-260.94281367289966</v>
      </c>
      <c r="T22">
        <f t="shared" si="16"/>
        <v>0.016556082739895818</v>
      </c>
      <c r="U22">
        <f t="shared" si="17"/>
        <v>0</v>
      </c>
      <c r="V22">
        <f t="shared" si="18"/>
        <v>-260.94281367289966</v>
      </c>
      <c r="W22">
        <f t="shared" si="19"/>
        <v>0.016556082739895818</v>
      </c>
      <c r="X22">
        <f t="shared" si="20"/>
        <v>0</v>
      </c>
      <c r="Y22">
        <f t="shared" si="21"/>
        <v>-260.94281367289966</v>
      </c>
      <c r="Z22">
        <f t="shared" si="22"/>
        <v>0.016556082739895818</v>
      </c>
      <c r="AA22">
        <f t="shared" si="23"/>
        <v>0</v>
      </c>
      <c r="AB22">
        <f t="shared" si="24"/>
        <v>-260.94281367289966</v>
      </c>
      <c r="AC22">
        <f t="shared" si="25"/>
        <v>0.016556082739895818</v>
      </c>
    </row>
    <row r="23" spans="1:29" ht="12.75">
      <c r="A23">
        <v>2</v>
      </c>
      <c r="B23">
        <v>100000</v>
      </c>
      <c r="C23" s="6">
        <f t="shared" si="0"/>
        <v>200000</v>
      </c>
      <c r="D23">
        <f t="shared" si="1"/>
        <v>0.00032</v>
      </c>
      <c r="E23">
        <f t="shared" si="2"/>
        <v>0.015637225006086757</v>
      </c>
      <c r="F23" s="6">
        <f t="shared" si="3"/>
        <v>0.015637225006086757</v>
      </c>
      <c r="G23">
        <f t="shared" si="26"/>
        <v>-8.031925628868107</v>
      </c>
      <c r="H23">
        <f t="shared" si="4"/>
        <v>0.0155010330776829</v>
      </c>
      <c r="I23">
        <f t="shared" si="5"/>
        <v>0.03885243749411682</v>
      </c>
      <c r="J23">
        <f t="shared" si="6"/>
        <v>-287.09423907651785</v>
      </c>
      <c r="K23">
        <f t="shared" si="7"/>
        <v>0.015636362987537906</v>
      </c>
      <c r="L23">
        <f t="shared" si="8"/>
        <v>0.0002443687307502884</v>
      </c>
      <c r="M23">
        <f t="shared" si="9"/>
        <v>-283.49564510933425</v>
      </c>
      <c r="N23">
        <f t="shared" si="10"/>
        <v>0.015637224971610558</v>
      </c>
      <c r="O23">
        <f t="shared" si="11"/>
        <v>9.773070352991908E-09</v>
      </c>
      <c r="P23">
        <f t="shared" si="12"/>
        <v>-283.47296986561537</v>
      </c>
      <c r="Q23">
        <f t="shared" si="13"/>
        <v>0.015637225006086757</v>
      </c>
      <c r="R23">
        <f t="shared" si="14"/>
        <v>0</v>
      </c>
      <c r="S23">
        <f t="shared" si="15"/>
        <v>-283.4729689587502</v>
      </c>
      <c r="T23">
        <f t="shared" si="16"/>
        <v>0.015637225006086757</v>
      </c>
      <c r="U23">
        <f t="shared" si="17"/>
        <v>0</v>
      </c>
      <c r="V23">
        <f t="shared" si="18"/>
        <v>-283.4729689587502</v>
      </c>
      <c r="W23">
        <f t="shared" si="19"/>
        <v>0.015637225006086757</v>
      </c>
      <c r="X23">
        <f t="shared" si="20"/>
        <v>0</v>
      </c>
      <c r="Y23">
        <f t="shared" si="21"/>
        <v>-283.4729689587502</v>
      </c>
      <c r="Z23">
        <f t="shared" si="22"/>
        <v>0.015637225006086757</v>
      </c>
      <c r="AA23">
        <f t="shared" si="23"/>
        <v>0</v>
      </c>
      <c r="AB23">
        <f t="shared" si="24"/>
        <v>-283.4729689587502</v>
      </c>
      <c r="AC23">
        <f t="shared" si="25"/>
        <v>0.015637225006086757</v>
      </c>
    </row>
    <row r="24" spans="1:29" ht="12.75">
      <c r="A24">
        <v>3</v>
      </c>
      <c r="B24">
        <v>100000</v>
      </c>
      <c r="C24" s="6">
        <f t="shared" si="0"/>
        <v>300000</v>
      </c>
      <c r="D24">
        <f t="shared" si="1"/>
        <v>0.00021333333333333333</v>
      </c>
      <c r="E24">
        <f t="shared" si="2"/>
        <v>0.014463032477158888</v>
      </c>
      <c r="F24" s="6">
        <f t="shared" si="3"/>
        <v>0.014463032477158888</v>
      </c>
      <c r="G24">
        <f t="shared" si="26"/>
        <v>-8.348889895168332</v>
      </c>
      <c r="H24">
        <f t="shared" si="4"/>
        <v>0.014346386695926276</v>
      </c>
      <c r="I24">
        <f t="shared" si="5"/>
        <v>0.037252295956923476</v>
      </c>
      <c r="J24">
        <f t="shared" si="6"/>
        <v>-321.2474002806639</v>
      </c>
      <c r="K24">
        <f t="shared" si="7"/>
        <v>0.014462348088685803</v>
      </c>
      <c r="L24">
        <f t="shared" si="8"/>
        <v>0.00021729413128923625</v>
      </c>
      <c r="M24">
        <f t="shared" si="9"/>
        <v>-317.5120692119866</v>
      </c>
      <c r="N24">
        <f t="shared" si="10"/>
        <v>0.014463032453635546</v>
      </c>
      <c r="O24">
        <f t="shared" si="11"/>
        <v>7.468431206802961E-09</v>
      </c>
      <c r="P24">
        <f t="shared" si="12"/>
        <v>-317.4902437614988</v>
      </c>
      <c r="Q24">
        <f t="shared" si="13"/>
        <v>0.014463032477158888</v>
      </c>
      <c r="R24">
        <f t="shared" si="14"/>
        <v>0</v>
      </c>
      <c r="S24">
        <f t="shared" si="15"/>
        <v>-317.49024301134745</v>
      </c>
      <c r="T24">
        <f t="shared" si="16"/>
        <v>0.014463032477158888</v>
      </c>
      <c r="U24">
        <f t="shared" si="17"/>
        <v>0</v>
      </c>
      <c r="V24">
        <f t="shared" si="18"/>
        <v>-317.49024301134745</v>
      </c>
      <c r="W24">
        <f t="shared" si="19"/>
        <v>0.014463032477158888</v>
      </c>
      <c r="X24">
        <f t="shared" si="20"/>
        <v>0</v>
      </c>
      <c r="Y24">
        <f t="shared" si="21"/>
        <v>-317.49024301134745</v>
      </c>
      <c r="Z24">
        <f t="shared" si="22"/>
        <v>0.014463032477158888</v>
      </c>
      <c r="AA24">
        <f t="shared" si="23"/>
        <v>0</v>
      </c>
      <c r="AB24">
        <f t="shared" si="24"/>
        <v>-317.49024301134745</v>
      </c>
      <c r="AC24">
        <f t="shared" si="25"/>
        <v>0.014463032477158888</v>
      </c>
    </row>
    <row r="25" spans="1:29" ht="12.75">
      <c r="A25">
        <v>4</v>
      </c>
      <c r="B25">
        <v>100000</v>
      </c>
      <c r="C25" s="6">
        <f t="shared" si="0"/>
        <v>400000</v>
      </c>
      <c r="D25">
        <f t="shared" si="1"/>
        <v>0.00016</v>
      </c>
      <c r="E25">
        <f t="shared" si="2"/>
        <v>0.013706067197143335</v>
      </c>
      <c r="F25" s="6">
        <f t="shared" si="3"/>
        <v>0.013706067197143335</v>
      </c>
      <c r="G25">
        <f t="shared" si="26"/>
        <v>-8.573779621063272</v>
      </c>
      <c r="H25">
        <f t="shared" si="4"/>
        <v>0.013603647422576375</v>
      </c>
      <c r="I25">
        <f t="shared" si="5"/>
        <v>0.03535171394627312</v>
      </c>
      <c r="J25">
        <f t="shared" si="6"/>
        <v>-347.0528267734793</v>
      </c>
      <c r="K25">
        <f t="shared" si="7"/>
        <v>0.013705510053331857</v>
      </c>
      <c r="L25">
        <f t="shared" si="8"/>
        <v>0.00019126679360148557</v>
      </c>
      <c r="M25">
        <f t="shared" si="9"/>
        <v>-343.30892962789056</v>
      </c>
      <c r="N25">
        <f t="shared" si="10"/>
        <v>0.013706067180680128</v>
      </c>
      <c r="O25">
        <f t="shared" si="11"/>
        <v>5.651632051240085E-09</v>
      </c>
      <c r="P25">
        <f t="shared" si="12"/>
        <v>-343.2886414933811</v>
      </c>
      <c r="Q25">
        <f t="shared" si="13"/>
        <v>0.013706067197143335</v>
      </c>
      <c r="R25">
        <f t="shared" si="14"/>
        <v>0</v>
      </c>
      <c r="S25">
        <f t="shared" si="15"/>
        <v>-343.28864089389344</v>
      </c>
      <c r="T25">
        <f t="shared" si="16"/>
        <v>0.013706067197143335</v>
      </c>
      <c r="U25">
        <f t="shared" si="17"/>
        <v>0</v>
      </c>
      <c r="V25">
        <f t="shared" si="18"/>
        <v>-343.28864089389344</v>
      </c>
      <c r="W25">
        <f t="shared" si="19"/>
        <v>0.013706067197143335</v>
      </c>
      <c r="X25">
        <f t="shared" si="20"/>
        <v>0</v>
      </c>
      <c r="Y25">
        <f t="shared" si="21"/>
        <v>-343.28864089389344</v>
      </c>
      <c r="Z25">
        <f t="shared" si="22"/>
        <v>0.013706067197143335</v>
      </c>
      <c r="AA25">
        <f t="shared" si="23"/>
        <v>0</v>
      </c>
      <c r="AB25">
        <f t="shared" si="24"/>
        <v>-343.28864089389344</v>
      </c>
      <c r="AC25">
        <f t="shared" si="25"/>
        <v>0.013706067197143335</v>
      </c>
    </row>
    <row r="26" spans="1:29" ht="12.75">
      <c r="A26">
        <v>5</v>
      </c>
      <c r="B26">
        <v>100000</v>
      </c>
      <c r="C26" s="6">
        <f t="shared" si="0"/>
        <v>500000</v>
      </c>
      <c r="D26">
        <f t="shared" si="1"/>
        <v>0.000128</v>
      </c>
      <c r="E26">
        <f t="shared" si="2"/>
        <v>0.013157946657250194</v>
      </c>
      <c r="F26" s="6">
        <f t="shared" si="3"/>
        <v>0.013157946657250194</v>
      </c>
      <c r="G26">
        <f t="shared" si="26"/>
        <v>-8.748217644477775</v>
      </c>
      <c r="H26">
        <f t="shared" si="4"/>
        <v>0.01306654720078502</v>
      </c>
      <c r="I26">
        <f t="shared" si="5"/>
        <v>0.03346423715148461</v>
      </c>
      <c r="J26">
        <f t="shared" si="6"/>
        <v>-367.9934132754872</v>
      </c>
      <c r="K26">
        <f t="shared" si="7"/>
        <v>0.013157484255482878</v>
      </c>
      <c r="L26">
        <f t="shared" si="8"/>
        <v>0.00016844830322249038</v>
      </c>
      <c r="M26">
        <f t="shared" si="9"/>
        <v>-364.299232690655</v>
      </c>
      <c r="N26">
        <f t="shared" si="10"/>
        <v>0.013157946645430775</v>
      </c>
      <c r="O26">
        <f t="shared" si="11"/>
        <v>4.30558522168667E-09</v>
      </c>
      <c r="P26">
        <f t="shared" si="12"/>
        <v>-364.280609778178</v>
      </c>
      <c r="Q26">
        <f t="shared" si="13"/>
        <v>0.013157946657250194</v>
      </c>
      <c r="R26">
        <f t="shared" si="14"/>
        <v>0</v>
      </c>
      <c r="S26">
        <f t="shared" si="15"/>
        <v>-364.280609302168</v>
      </c>
      <c r="T26">
        <f t="shared" si="16"/>
        <v>0.013157946657250194</v>
      </c>
      <c r="U26">
        <f t="shared" si="17"/>
        <v>0</v>
      </c>
      <c r="V26">
        <f t="shared" si="18"/>
        <v>-364.280609302168</v>
      </c>
      <c r="W26">
        <f t="shared" si="19"/>
        <v>0.013157946657250194</v>
      </c>
      <c r="X26">
        <f t="shared" si="20"/>
        <v>0</v>
      </c>
      <c r="Y26">
        <f t="shared" si="21"/>
        <v>-364.280609302168</v>
      </c>
      <c r="Z26">
        <f t="shared" si="22"/>
        <v>0.013157946657250194</v>
      </c>
      <c r="AA26">
        <f t="shared" si="23"/>
        <v>0</v>
      </c>
      <c r="AB26">
        <f t="shared" si="24"/>
        <v>-364.280609302168</v>
      </c>
      <c r="AC26">
        <f t="shared" si="25"/>
        <v>0.013157946657250194</v>
      </c>
    </row>
    <row r="27" spans="1:29" ht="12.75">
      <c r="A27">
        <v>7</v>
      </c>
      <c r="B27">
        <v>100000</v>
      </c>
      <c r="C27" s="6">
        <f t="shared" si="0"/>
        <v>700000</v>
      </c>
      <c r="D27">
        <f t="shared" si="1"/>
        <v>9.142857142857143E-05</v>
      </c>
      <c r="E27">
        <f t="shared" si="2"/>
        <v>0.012389920583898052</v>
      </c>
      <c r="F27" s="6">
        <f t="shared" si="3"/>
        <v>0.012389920583898052</v>
      </c>
      <c r="G27">
        <f t="shared" si="26"/>
        <v>-9.011248108698602</v>
      </c>
      <c r="H27">
        <f t="shared" si="4"/>
        <v>0.012314877758232933</v>
      </c>
      <c r="I27">
        <f t="shared" si="5"/>
        <v>0.029969366393979513</v>
      </c>
      <c r="J27">
        <f t="shared" si="6"/>
        <v>-401.1341917665438</v>
      </c>
      <c r="K27">
        <f t="shared" si="7"/>
        <v>0.01238958933109088</v>
      </c>
      <c r="L27">
        <f t="shared" si="8"/>
        <v>0.00013170923128846823</v>
      </c>
      <c r="M27">
        <f t="shared" si="9"/>
        <v>-397.61714283555403</v>
      </c>
      <c r="N27">
        <f t="shared" si="10"/>
        <v>0.012389920577451008</v>
      </c>
      <c r="O27">
        <f t="shared" si="11"/>
        <v>2.563355749884977E-09</v>
      </c>
      <c r="P27">
        <f t="shared" si="12"/>
        <v>-397.60166597895665</v>
      </c>
      <c r="Q27">
        <f t="shared" si="13"/>
        <v>0.012389920583898052</v>
      </c>
      <c r="R27">
        <f t="shared" si="14"/>
        <v>0</v>
      </c>
      <c r="S27">
        <f t="shared" si="15"/>
        <v>-397.6016656777412</v>
      </c>
      <c r="T27">
        <f t="shared" si="16"/>
        <v>0.012389920583898052</v>
      </c>
      <c r="U27">
        <f t="shared" si="17"/>
        <v>0</v>
      </c>
      <c r="V27">
        <f t="shared" si="18"/>
        <v>-397.6016656777412</v>
      </c>
      <c r="W27">
        <f t="shared" si="19"/>
        <v>0.012389920583898052</v>
      </c>
      <c r="X27">
        <f t="shared" si="20"/>
        <v>0</v>
      </c>
      <c r="Y27">
        <f t="shared" si="21"/>
        <v>-397.6016656777412</v>
      </c>
      <c r="Z27">
        <f t="shared" si="22"/>
        <v>0.012389920583898052</v>
      </c>
      <c r="AA27">
        <f t="shared" si="23"/>
        <v>0</v>
      </c>
      <c r="AB27">
        <f t="shared" si="24"/>
        <v>-397.6016656777412</v>
      </c>
      <c r="AC27">
        <f t="shared" si="25"/>
        <v>0.012389920583898052</v>
      </c>
    </row>
    <row r="28" spans="1:29" ht="12.75">
      <c r="A28">
        <v>8.5</v>
      </c>
      <c r="B28">
        <v>100000</v>
      </c>
      <c r="C28" s="6">
        <f t="shared" si="0"/>
        <v>850000</v>
      </c>
      <c r="D28">
        <f t="shared" si="1"/>
        <v>7.529411764705882E-05</v>
      </c>
      <c r="E28">
        <f t="shared" si="2"/>
        <v>0.011976118537612112</v>
      </c>
      <c r="F28" s="6">
        <f t="shared" si="3"/>
        <v>0.011976118537612112</v>
      </c>
      <c r="G28">
        <f t="shared" si="26"/>
        <v>-9.163025702958667</v>
      </c>
      <c r="H28">
        <f t="shared" si="4"/>
        <v>0.011910286004151376</v>
      </c>
      <c r="I28">
        <f t="shared" si="5"/>
        <v>0.027613104081302353</v>
      </c>
      <c r="J28">
        <f t="shared" si="6"/>
        <v>-421.13240031635723</v>
      </c>
      <c r="K28">
        <f t="shared" si="7"/>
        <v>0.011975854704304961</v>
      </c>
      <c r="L28">
        <f t="shared" si="8"/>
        <v>0.00011022197034726844</v>
      </c>
      <c r="M28">
        <f t="shared" si="9"/>
        <v>-417.77795237382423</v>
      </c>
      <c r="N28">
        <f t="shared" si="10"/>
        <v>0.011976118533379045</v>
      </c>
      <c r="O28">
        <f t="shared" si="11"/>
        <v>1.7684254061123283E-09</v>
      </c>
      <c r="P28">
        <f t="shared" si="12"/>
        <v>-417.76454666547306</v>
      </c>
      <c r="Q28">
        <f t="shared" si="13"/>
        <v>0.011976118537612112</v>
      </c>
      <c r="R28">
        <f t="shared" si="14"/>
        <v>0</v>
      </c>
      <c r="S28">
        <f t="shared" si="15"/>
        <v>-417.76454645038757</v>
      </c>
      <c r="T28">
        <f t="shared" si="16"/>
        <v>0.011976118537612112</v>
      </c>
      <c r="U28">
        <f t="shared" si="17"/>
        <v>0</v>
      </c>
      <c r="V28">
        <f t="shared" si="18"/>
        <v>-417.76454645038757</v>
      </c>
      <c r="W28">
        <f t="shared" si="19"/>
        <v>0.011976118537612112</v>
      </c>
      <c r="X28">
        <f t="shared" si="20"/>
        <v>0</v>
      </c>
      <c r="Y28">
        <f t="shared" si="21"/>
        <v>-417.76454645038757</v>
      </c>
      <c r="Z28">
        <f t="shared" si="22"/>
        <v>0.011976118537612112</v>
      </c>
      <c r="AA28">
        <f t="shared" si="23"/>
        <v>0</v>
      </c>
      <c r="AB28">
        <f t="shared" si="24"/>
        <v>-417.76454645038757</v>
      </c>
      <c r="AC28">
        <f t="shared" si="25"/>
        <v>0.011976118537612112</v>
      </c>
    </row>
    <row r="29" spans="1:29" ht="12.75">
      <c r="A29">
        <v>1</v>
      </c>
      <c r="B29">
        <v>1000000</v>
      </c>
      <c r="C29" s="6">
        <f t="shared" si="0"/>
        <v>1000000</v>
      </c>
      <c r="D29">
        <f t="shared" si="1"/>
        <v>6.4E-05</v>
      </c>
      <c r="E29">
        <f t="shared" si="2"/>
        <v>0.011645040997991624</v>
      </c>
      <c r="F29" s="6">
        <f t="shared" si="3"/>
        <v>0.011645040997991624</v>
      </c>
      <c r="G29">
        <f t="shared" si="26"/>
        <v>-9.29007163667294</v>
      </c>
      <c r="H29">
        <f t="shared" si="4"/>
        <v>0.011586756340186957</v>
      </c>
      <c r="I29">
        <f t="shared" si="5"/>
        <v>0.02545720542462604</v>
      </c>
      <c r="J29">
        <f t="shared" si="6"/>
        <v>-438.373790827275</v>
      </c>
      <c r="K29">
        <f t="shared" si="7"/>
        <v>0.011644828254971335</v>
      </c>
      <c r="L29">
        <f t="shared" si="8"/>
        <v>9.258278244317353E-05</v>
      </c>
      <c r="M29">
        <f t="shared" si="9"/>
        <v>-435.1917851161936</v>
      </c>
      <c r="N29">
        <f t="shared" si="10"/>
        <v>0.011645040995159936</v>
      </c>
      <c r="O29">
        <f t="shared" si="11"/>
        <v>1.2322942666287418E-09</v>
      </c>
      <c r="P29">
        <f t="shared" si="12"/>
        <v>-435.18020022649216</v>
      </c>
      <c r="Q29">
        <f t="shared" si="13"/>
        <v>0.011645040997991624</v>
      </c>
      <c r="R29">
        <f t="shared" si="14"/>
        <v>0</v>
      </c>
      <c r="S29">
        <f t="shared" si="15"/>
        <v>-435.1802000722946</v>
      </c>
      <c r="T29">
        <f t="shared" si="16"/>
        <v>0.011645040997991624</v>
      </c>
      <c r="U29">
        <f t="shared" si="17"/>
        <v>0</v>
      </c>
      <c r="V29">
        <f t="shared" si="18"/>
        <v>-435.1802000722946</v>
      </c>
      <c r="W29">
        <f t="shared" si="19"/>
        <v>0.011645040997991624</v>
      </c>
      <c r="X29">
        <f t="shared" si="20"/>
        <v>0</v>
      </c>
      <c r="Y29">
        <f t="shared" si="21"/>
        <v>-435.1802000722946</v>
      </c>
      <c r="Z29">
        <f t="shared" si="22"/>
        <v>0.011645040997991624</v>
      </c>
      <c r="AA29">
        <f t="shared" si="23"/>
        <v>0</v>
      </c>
      <c r="AB29">
        <f t="shared" si="24"/>
        <v>-435.1802000722946</v>
      </c>
      <c r="AC29">
        <f t="shared" si="25"/>
        <v>0.011645040997991624</v>
      </c>
    </row>
    <row r="30" spans="1:29" ht="12.75">
      <c r="A30">
        <v>1.5</v>
      </c>
      <c r="B30">
        <v>1000000</v>
      </c>
      <c r="C30" s="6">
        <f t="shared" si="0"/>
        <v>1500000</v>
      </c>
      <c r="D30">
        <f t="shared" si="1"/>
        <v>4.266666666666667E-05</v>
      </c>
      <c r="E30">
        <f t="shared" si="2"/>
        <v>0.01087500351260116</v>
      </c>
      <c r="F30" s="6">
        <f t="shared" si="3"/>
        <v>0.01087500351260116</v>
      </c>
      <c r="G30">
        <f t="shared" si="26"/>
        <v>-9.607035902973166</v>
      </c>
      <c r="H30">
        <f t="shared" si="4"/>
        <v>0.0108348068225193</v>
      </c>
      <c r="I30">
        <f t="shared" si="5"/>
        <v>0.01937965528403751</v>
      </c>
      <c r="J30">
        <f t="shared" si="6"/>
        <v>-483.42462576291143</v>
      </c>
      <c r="K30">
        <f t="shared" si="7"/>
        <v>0.010874895089130572</v>
      </c>
      <c r="L30">
        <f t="shared" si="8"/>
        <v>5.213262726577739E-05</v>
      </c>
      <c r="M30">
        <f t="shared" si="9"/>
        <v>-480.8276843982385</v>
      </c>
      <c r="N30">
        <f t="shared" si="10"/>
        <v>0.01087500351181287</v>
      </c>
      <c r="O30">
        <f t="shared" si="11"/>
        <v>3.7902658789334964E-10</v>
      </c>
      <c r="P30">
        <f t="shared" si="12"/>
        <v>-480.8206927862786</v>
      </c>
      <c r="Q30">
        <f t="shared" si="13"/>
        <v>0.01087500351260116</v>
      </c>
      <c r="R30">
        <f t="shared" si="14"/>
        <v>0</v>
      </c>
      <c r="S30">
        <f t="shared" si="15"/>
        <v>-480.82069273544676</v>
      </c>
      <c r="T30">
        <f t="shared" si="16"/>
        <v>0.01087500351260116</v>
      </c>
      <c r="U30">
        <f t="shared" si="17"/>
        <v>0</v>
      </c>
      <c r="V30">
        <f t="shared" si="18"/>
        <v>-480.82069273544676</v>
      </c>
      <c r="W30">
        <f t="shared" si="19"/>
        <v>0.01087500351260116</v>
      </c>
      <c r="X30">
        <f t="shared" si="20"/>
        <v>0</v>
      </c>
      <c r="Y30">
        <f t="shared" si="21"/>
        <v>-480.82069273544676</v>
      </c>
      <c r="Z30">
        <f t="shared" si="22"/>
        <v>0.01087500351260116</v>
      </c>
      <c r="AA30">
        <f t="shared" si="23"/>
        <v>0</v>
      </c>
      <c r="AB30">
        <f t="shared" si="24"/>
        <v>-480.82069273544676</v>
      </c>
      <c r="AC30">
        <f t="shared" si="25"/>
        <v>0.01087500351260116</v>
      </c>
    </row>
    <row r="31" spans="1:29" ht="12.75">
      <c r="A31">
        <v>2</v>
      </c>
      <c r="B31">
        <v>1000000</v>
      </c>
      <c r="C31" s="6">
        <f t="shared" si="0"/>
        <v>2000000</v>
      </c>
      <c r="D31">
        <f t="shared" si="1"/>
        <v>3.2E-05</v>
      </c>
      <c r="E31">
        <f t="shared" si="2"/>
        <v>0.010372890050884037</v>
      </c>
      <c r="F31" s="6">
        <f t="shared" si="3"/>
        <v>0.010372890050884037</v>
      </c>
      <c r="G31">
        <f t="shared" si="26"/>
        <v>-9.831925628868106</v>
      </c>
      <c r="H31">
        <f t="shared" si="4"/>
        <v>0.010344817429922675</v>
      </c>
      <c r="I31">
        <f t="shared" si="5"/>
        <v>0.014490250060815058</v>
      </c>
      <c r="J31">
        <f t="shared" si="6"/>
        <v>-517.1920464117164</v>
      </c>
      <c r="K31">
        <f t="shared" si="7"/>
        <v>0.010372834585564083</v>
      </c>
      <c r="L31">
        <f t="shared" si="8"/>
        <v>2.8573104927431814E-05</v>
      </c>
      <c r="M31">
        <f t="shared" si="9"/>
        <v>-515.1546305604787</v>
      </c>
      <c r="N31">
        <f t="shared" si="10"/>
        <v>0.01037289005066763</v>
      </c>
      <c r="O31">
        <f t="shared" si="11"/>
        <v>1.1148237888392032E-10</v>
      </c>
      <c r="P31">
        <f t="shared" si="12"/>
        <v>-515.1506106117799</v>
      </c>
      <c r="Q31">
        <f t="shared" si="13"/>
        <v>0.010372890050884037</v>
      </c>
      <c r="R31">
        <f t="shared" si="14"/>
        <v>0</v>
      </c>
      <c r="S31">
        <f t="shared" si="15"/>
        <v>-515.1506105960949</v>
      </c>
      <c r="T31">
        <f t="shared" si="16"/>
        <v>0.010372890050884037</v>
      </c>
      <c r="U31">
        <f t="shared" si="17"/>
        <v>0</v>
      </c>
      <c r="V31">
        <f t="shared" si="18"/>
        <v>-515.1506105960949</v>
      </c>
      <c r="W31">
        <f t="shared" si="19"/>
        <v>0.010372890050884037</v>
      </c>
      <c r="X31">
        <f t="shared" si="20"/>
        <v>0</v>
      </c>
      <c r="Y31">
        <f t="shared" si="21"/>
        <v>-515.1506105960949</v>
      </c>
      <c r="Z31">
        <f t="shared" si="22"/>
        <v>0.010372890050884037</v>
      </c>
      <c r="AA31">
        <f t="shared" si="23"/>
        <v>0</v>
      </c>
      <c r="AB31">
        <f t="shared" si="24"/>
        <v>-515.1506105960949</v>
      </c>
      <c r="AC31">
        <f t="shared" si="25"/>
        <v>0.010372890050884037</v>
      </c>
    </row>
    <row r="32" spans="1:29" ht="12.75">
      <c r="A32">
        <v>3</v>
      </c>
      <c r="B32">
        <v>1000000</v>
      </c>
      <c r="C32" s="6">
        <f t="shared" si="0"/>
        <v>3000000</v>
      </c>
      <c r="D32">
        <f t="shared" si="1"/>
        <v>2.1333333333333335E-05</v>
      </c>
      <c r="E32">
        <f t="shared" si="2"/>
        <v>0.009720792704037197</v>
      </c>
      <c r="F32" s="6">
        <f t="shared" si="3"/>
        <v>0.009720792704037197</v>
      </c>
      <c r="G32">
        <f t="shared" si="26"/>
        <v>-10.148889895168333</v>
      </c>
      <c r="H32">
        <f t="shared" si="4"/>
        <v>0.00970874105907826</v>
      </c>
      <c r="I32">
        <f t="shared" si="5"/>
        <v>0.006831910476453373</v>
      </c>
      <c r="J32">
        <f t="shared" si="6"/>
        <v>-567.3999745143492</v>
      </c>
      <c r="K32">
        <f t="shared" si="7"/>
        <v>0.009720781790102792</v>
      </c>
      <c r="L32">
        <f t="shared" si="8"/>
        <v>6.181360964419014E-06</v>
      </c>
      <c r="M32">
        <f t="shared" si="9"/>
        <v>-566.3737569519251</v>
      </c>
      <c r="N32">
        <f t="shared" si="10"/>
        <v>0.00972079270402825</v>
      </c>
      <c r="O32">
        <f t="shared" si="11"/>
        <v>5.0679460628089146E-12</v>
      </c>
      <c r="P32">
        <f t="shared" si="12"/>
        <v>-566.3728281965141</v>
      </c>
      <c r="Q32">
        <f t="shared" si="13"/>
        <v>0.009720792704037197</v>
      </c>
      <c r="R32">
        <f t="shared" si="14"/>
        <v>0</v>
      </c>
      <c r="S32">
        <f t="shared" si="15"/>
        <v>-566.3728281957525</v>
      </c>
      <c r="T32">
        <f t="shared" si="16"/>
        <v>0.009720792704037197</v>
      </c>
      <c r="U32">
        <f t="shared" si="17"/>
        <v>0</v>
      </c>
      <c r="V32">
        <f t="shared" si="18"/>
        <v>-566.3728281957525</v>
      </c>
      <c r="W32">
        <f t="shared" si="19"/>
        <v>0.009720792704037197</v>
      </c>
      <c r="X32">
        <f t="shared" si="20"/>
        <v>0</v>
      </c>
      <c r="Y32">
        <f t="shared" si="21"/>
        <v>-566.3728281957525</v>
      </c>
      <c r="Z32">
        <f t="shared" si="22"/>
        <v>0.009720792704037197</v>
      </c>
      <c r="AA32">
        <f t="shared" si="23"/>
        <v>0</v>
      </c>
      <c r="AB32">
        <f t="shared" si="24"/>
        <v>-566.3728281957525</v>
      </c>
      <c r="AC32">
        <f t="shared" si="25"/>
        <v>0.009720792704037197</v>
      </c>
    </row>
    <row r="33" spans="1:29" ht="12.75">
      <c r="A33">
        <v>4</v>
      </c>
      <c r="B33">
        <v>1000000</v>
      </c>
      <c r="C33" s="6">
        <f t="shared" si="0"/>
        <v>4000000</v>
      </c>
      <c r="D33">
        <f t="shared" si="1"/>
        <v>1.6E-05</v>
      </c>
      <c r="E33">
        <f t="shared" si="2"/>
        <v>0.009293815410577293</v>
      </c>
      <c r="F33" s="6">
        <f t="shared" si="3"/>
        <v>0.009293815410577293</v>
      </c>
      <c r="G33">
        <f t="shared" si="26"/>
        <v>-10.373779621063273</v>
      </c>
      <c r="H33">
        <f t="shared" si="4"/>
        <v>0.009292358672998218</v>
      </c>
      <c r="I33">
        <f t="shared" si="5"/>
        <v>0.0008811167137139364</v>
      </c>
      <c r="J33">
        <f t="shared" si="6"/>
        <v>-604.9254543702618</v>
      </c>
      <c r="K33">
        <f t="shared" si="7"/>
        <v>0.009293815243733254</v>
      </c>
      <c r="L33">
        <f t="shared" si="8"/>
        <v>1.0090509050542096E-07</v>
      </c>
      <c r="M33">
        <f t="shared" si="9"/>
        <v>-604.7869117402181</v>
      </c>
      <c r="N33">
        <f t="shared" si="10"/>
        <v>0.009293815410577293</v>
      </c>
      <c r="O33">
        <f t="shared" si="11"/>
        <v>0</v>
      </c>
      <c r="P33">
        <f t="shared" si="12"/>
        <v>-604.7868958738197</v>
      </c>
      <c r="Q33">
        <f t="shared" si="13"/>
        <v>0.009293815410577293</v>
      </c>
      <c r="R33">
        <f t="shared" si="14"/>
        <v>0</v>
      </c>
      <c r="S33">
        <f t="shared" si="15"/>
        <v>-604.7868958738197</v>
      </c>
      <c r="T33">
        <f t="shared" si="16"/>
        <v>0.009293815410577293</v>
      </c>
      <c r="U33">
        <f t="shared" si="17"/>
        <v>0</v>
      </c>
      <c r="V33">
        <f t="shared" si="18"/>
        <v>-604.7868958738197</v>
      </c>
      <c r="W33">
        <f t="shared" si="19"/>
        <v>0.009293815410577293</v>
      </c>
      <c r="X33">
        <f t="shared" si="20"/>
        <v>0</v>
      </c>
      <c r="Y33">
        <f t="shared" si="21"/>
        <v>-604.7868958738197</v>
      </c>
      <c r="Z33">
        <f t="shared" si="22"/>
        <v>0.009293815410577293</v>
      </c>
      <c r="AA33">
        <f t="shared" si="23"/>
        <v>0</v>
      </c>
      <c r="AB33">
        <f t="shared" si="24"/>
        <v>-604.7868958738197</v>
      </c>
      <c r="AC33">
        <f t="shared" si="25"/>
        <v>0.009293815410577293</v>
      </c>
    </row>
    <row r="34" spans="1:29" ht="12.75">
      <c r="A34">
        <v>5</v>
      </c>
      <c r="B34">
        <v>1000000</v>
      </c>
      <c r="C34" s="6">
        <f t="shared" si="0"/>
        <v>5000000</v>
      </c>
      <c r="D34">
        <f t="shared" si="1"/>
        <v>1.28E-05</v>
      </c>
      <c r="E34">
        <f t="shared" si="2"/>
        <v>0.008981239776257383</v>
      </c>
      <c r="F34" s="6">
        <f t="shared" si="3"/>
        <v>0.008981239776257383</v>
      </c>
      <c r="G34">
        <f t="shared" si="26"/>
        <v>-10.548217644477774</v>
      </c>
      <c r="H34">
        <f t="shared" si="4"/>
        <v>0.008987560683254696</v>
      </c>
      <c r="I34">
        <f t="shared" si="5"/>
        <v>-0.004016756952882616</v>
      </c>
      <c r="J34">
        <f t="shared" si="6"/>
        <v>-635.1448969660742</v>
      </c>
      <c r="K34">
        <f t="shared" si="7"/>
        <v>0.008981236524827116</v>
      </c>
      <c r="L34">
        <f t="shared" si="8"/>
        <v>2.0672550817835145E-06</v>
      </c>
      <c r="M34">
        <f t="shared" si="9"/>
        <v>-635.7988512538371</v>
      </c>
      <c r="N34">
        <f t="shared" si="10"/>
        <v>0.008981239776256523</v>
      </c>
      <c r="O34">
        <f t="shared" si="11"/>
        <v>5.471179065352771E-13</v>
      </c>
      <c r="P34">
        <f t="shared" si="12"/>
        <v>-635.7985147446493</v>
      </c>
      <c r="Q34">
        <f t="shared" si="13"/>
        <v>0.008981239776257383</v>
      </c>
      <c r="R34">
        <f t="shared" si="14"/>
        <v>0</v>
      </c>
      <c r="S34">
        <f t="shared" si="15"/>
        <v>-635.7985147445601</v>
      </c>
      <c r="T34">
        <f t="shared" si="16"/>
        <v>0.008981239776257383</v>
      </c>
      <c r="U34">
        <f t="shared" si="17"/>
        <v>0</v>
      </c>
      <c r="V34">
        <f t="shared" si="18"/>
        <v>-635.7985147445601</v>
      </c>
      <c r="W34">
        <f t="shared" si="19"/>
        <v>0.008981239776257383</v>
      </c>
      <c r="X34">
        <f t="shared" si="20"/>
        <v>0</v>
      </c>
      <c r="Y34">
        <f t="shared" si="21"/>
        <v>-635.7985147445601</v>
      </c>
      <c r="Z34">
        <f t="shared" si="22"/>
        <v>0.008981239776257383</v>
      </c>
      <c r="AA34">
        <f t="shared" si="23"/>
        <v>0</v>
      </c>
      <c r="AB34">
        <f t="shared" si="24"/>
        <v>-635.7985147445601</v>
      </c>
      <c r="AC34">
        <f t="shared" si="25"/>
        <v>0.008981239776257383</v>
      </c>
    </row>
    <row r="35" spans="1:29" ht="12.75">
      <c r="A35">
        <v>7</v>
      </c>
      <c r="B35">
        <v>1000000</v>
      </c>
      <c r="C35" s="6">
        <f t="shared" si="0"/>
        <v>7000000</v>
      </c>
      <c r="D35">
        <f t="shared" si="1"/>
        <v>9.142857142857142E-06</v>
      </c>
      <c r="E35">
        <f t="shared" si="2"/>
        <v>0.008538224830621522</v>
      </c>
      <c r="F35" s="6">
        <f t="shared" si="3"/>
        <v>0.008538224830621522</v>
      </c>
      <c r="G35">
        <f t="shared" si="26"/>
        <v>-10.811248108698603</v>
      </c>
      <c r="H35">
        <f t="shared" si="4"/>
        <v>0.008555557840437423</v>
      </c>
      <c r="I35">
        <f t="shared" si="5"/>
        <v>-0.011848860085446944</v>
      </c>
      <c r="J35">
        <f t="shared" si="6"/>
        <v>-682.5876985660096</v>
      </c>
      <c r="K35">
        <f t="shared" si="7"/>
        <v>0.00853819910380865</v>
      </c>
      <c r="L35">
        <f t="shared" si="8"/>
        <v>1.7613018290063565E-05</v>
      </c>
      <c r="M35">
        <f t="shared" si="9"/>
        <v>-684.6186970888189</v>
      </c>
      <c r="N35">
        <f t="shared" si="10"/>
        <v>0.008538224830564822</v>
      </c>
      <c r="O35">
        <f t="shared" si="11"/>
        <v>3.881694965457427E-11</v>
      </c>
      <c r="P35">
        <f t="shared" si="12"/>
        <v>-684.6156794574805</v>
      </c>
      <c r="Q35">
        <f t="shared" si="13"/>
        <v>0.008538224830621522</v>
      </c>
      <c r="R35">
        <f t="shared" si="14"/>
        <v>0</v>
      </c>
      <c r="S35">
        <f t="shared" si="15"/>
        <v>-684.6156794508294</v>
      </c>
      <c r="T35">
        <f t="shared" si="16"/>
        <v>0.008538224830621522</v>
      </c>
      <c r="U35">
        <f t="shared" si="17"/>
        <v>0</v>
      </c>
      <c r="V35">
        <f t="shared" si="18"/>
        <v>-684.6156794508294</v>
      </c>
      <c r="W35">
        <f t="shared" si="19"/>
        <v>0.008538224830621522</v>
      </c>
      <c r="X35">
        <f t="shared" si="20"/>
        <v>0</v>
      </c>
      <c r="Y35">
        <f t="shared" si="21"/>
        <v>-684.6156794508294</v>
      </c>
      <c r="Z35">
        <f t="shared" si="22"/>
        <v>0.008538224830621522</v>
      </c>
      <c r="AA35">
        <f t="shared" si="23"/>
        <v>0</v>
      </c>
      <c r="AB35">
        <f t="shared" si="24"/>
        <v>-684.6156794508294</v>
      </c>
      <c r="AC35">
        <f t="shared" si="25"/>
        <v>0.008538224830621522</v>
      </c>
    </row>
    <row r="36" spans="1:29" ht="12.75">
      <c r="A36">
        <v>8.5</v>
      </c>
      <c r="B36">
        <v>1000000</v>
      </c>
      <c r="C36" s="6">
        <f t="shared" si="0"/>
        <v>8500000</v>
      </c>
      <c r="D36">
        <f t="shared" si="1"/>
        <v>7.529411764705883E-06</v>
      </c>
      <c r="E36">
        <f t="shared" si="2"/>
        <v>0.008296998220794043</v>
      </c>
      <c r="F36" s="6">
        <f t="shared" si="3"/>
        <v>0.008296998220794043</v>
      </c>
      <c r="G36">
        <f t="shared" si="26"/>
        <v>-10.963025702958667</v>
      </c>
      <c r="H36">
        <f t="shared" si="4"/>
        <v>0.008320302867925008</v>
      </c>
      <c r="I36">
        <f t="shared" si="5"/>
        <v>-0.016603840870027753</v>
      </c>
      <c r="J36">
        <f t="shared" si="6"/>
        <v>-711.00865284462</v>
      </c>
      <c r="K36">
        <f t="shared" si="7"/>
        <v>0.0082969503520258</v>
      </c>
      <c r="L36">
        <f t="shared" si="8"/>
        <v>3.417523385529364E-05</v>
      </c>
      <c r="M36">
        <f t="shared" si="9"/>
        <v>-713.9389496254079</v>
      </c>
      <c r="N36">
        <f t="shared" si="10"/>
        <v>0.008296998220591975</v>
      </c>
      <c r="O36">
        <f t="shared" si="11"/>
        <v>1.4426326799821254E-10</v>
      </c>
      <c r="P36">
        <f t="shared" si="12"/>
        <v>-713.9329221480056</v>
      </c>
      <c r="Q36">
        <f t="shared" si="13"/>
        <v>0.008296998220794043</v>
      </c>
      <c r="R36">
        <f t="shared" si="14"/>
        <v>0</v>
      </c>
      <c r="S36">
        <f t="shared" si="15"/>
        <v>-713.9329221225612</v>
      </c>
      <c r="T36">
        <f t="shared" si="16"/>
        <v>0.008296998220794043</v>
      </c>
      <c r="U36">
        <f t="shared" si="17"/>
        <v>0</v>
      </c>
      <c r="V36">
        <f t="shared" si="18"/>
        <v>-713.9329221225612</v>
      </c>
      <c r="W36">
        <f t="shared" si="19"/>
        <v>0.008296998220794043</v>
      </c>
      <c r="X36">
        <f t="shared" si="20"/>
        <v>0</v>
      </c>
      <c r="Y36">
        <f t="shared" si="21"/>
        <v>-713.9329221225612</v>
      </c>
      <c r="Z36">
        <f t="shared" si="22"/>
        <v>0.008296998220794043</v>
      </c>
      <c r="AA36">
        <f t="shared" si="23"/>
        <v>0</v>
      </c>
      <c r="AB36">
        <f t="shared" si="24"/>
        <v>-713.9329221225612</v>
      </c>
      <c r="AC36">
        <f t="shared" si="25"/>
        <v>0.008296998220794043</v>
      </c>
    </row>
    <row r="37" spans="1:29" ht="12.75">
      <c r="A37">
        <v>1</v>
      </c>
      <c r="B37">
        <v>10000000</v>
      </c>
      <c r="C37" s="6">
        <f t="shared" si="0"/>
        <v>10000000</v>
      </c>
      <c r="D37">
        <f t="shared" si="1"/>
        <v>6.4E-06</v>
      </c>
      <c r="E37">
        <f t="shared" si="2"/>
        <v>0.008102669430874915</v>
      </c>
      <c r="F37" s="6">
        <f t="shared" si="3"/>
        <v>0.008102669430874915</v>
      </c>
      <c r="G37">
        <f t="shared" si="26"/>
        <v>-11.09007163667294</v>
      </c>
      <c r="H37">
        <f t="shared" si="4"/>
        <v>0.008130762902896034</v>
      </c>
      <c r="I37">
        <f t="shared" si="5"/>
        <v>-0.020712217370309816</v>
      </c>
      <c r="J37">
        <f t="shared" si="6"/>
        <v>-735.3959734959172</v>
      </c>
      <c r="K37">
        <f t="shared" si="7"/>
        <v>0.008102598188759991</v>
      </c>
      <c r="L37">
        <f t="shared" si="8"/>
        <v>5.2657600312144837E-05</v>
      </c>
      <c r="M37">
        <f t="shared" si="9"/>
        <v>-739.1405942884079</v>
      </c>
      <c r="N37">
        <f t="shared" si="10"/>
        <v>0.008102669430416475</v>
      </c>
      <c r="O37">
        <f t="shared" si="11"/>
        <v>3.388471725429554E-10</v>
      </c>
      <c r="P37">
        <f t="shared" si="12"/>
        <v>-739.13108174631</v>
      </c>
      <c r="Q37">
        <f t="shared" si="13"/>
        <v>0.008102669430874915</v>
      </c>
      <c r="R37">
        <f t="shared" si="14"/>
        <v>0</v>
      </c>
      <c r="S37">
        <f t="shared" si="15"/>
        <v>-739.1310816850977</v>
      </c>
      <c r="T37">
        <f t="shared" si="16"/>
        <v>0.008102669430874915</v>
      </c>
      <c r="U37">
        <f t="shared" si="17"/>
        <v>0</v>
      </c>
      <c r="V37">
        <f t="shared" si="18"/>
        <v>-739.1310816850977</v>
      </c>
      <c r="W37">
        <f t="shared" si="19"/>
        <v>0.008102669430874915</v>
      </c>
      <c r="X37">
        <f t="shared" si="20"/>
        <v>0</v>
      </c>
      <c r="Y37">
        <f t="shared" si="21"/>
        <v>-739.1310816850977</v>
      </c>
      <c r="Z37">
        <f t="shared" si="22"/>
        <v>0.008102669430874915</v>
      </c>
      <c r="AA37">
        <f t="shared" si="23"/>
        <v>0</v>
      </c>
      <c r="AB37">
        <f t="shared" si="24"/>
        <v>-739.1310816850977</v>
      </c>
      <c r="AC37">
        <f t="shared" si="25"/>
        <v>0.008102669430874915</v>
      </c>
    </row>
    <row r="38" spans="1:29" ht="12.75">
      <c r="A38">
        <v>1.5</v>
      </c>
      <c r="B38">
        <v>10000000</v>
      </c>
      <c r="C38" s="6">
        <f t="shared" si="0"/>
        <v>15000000</v>
      </c>
      <c r="D38">
        <f t="shared" si="1"/>
        <v>4.266666666666667E-06</v>
      </c>
      <c r="E38">
        <f t="shared" si="2"/>
        <v>0.00764595015971378</v>
      </c>
      <c r="F38" s="6">
        <f t="shared" si="3"/>
        <v>0.00764595015971378</v>
      </c>
      <c r="G38">
        <f t="shared" si="26"/>
        <v>-11.407035902973167</v>
      </c>
      <c r="H38">
        <f t="shared" si="4"/>
        <v>0.0076851860023676175</v>
      </c>
      <c r="I38">
        <f t="shared" si="5"/>
        <v>-0.031453555244716824</v>
      </c>
      <c r="J38">
        <f t="shared" si="6"/>
        <v>-798.6550268918579</v>
      </c>
      <c r="K38">
        <f t="shared" si="7"/>
        <v>0.007645802846705122</v>
      </c>
      <c r="L38">
        <f t="shared" si="8"/>
        <v>0.00011853928056559937</v>
      </c>
      <c r="M38">
        <f t="shared" si="9"/>
        <v>-804.6876122843765</v>
      </c>
      <c r="N38">
        <f t="shared" si="10"/>
        <v>0.007645950157635173</v>
      </c>
      <c r="O38">
        <f t="shared" si="11"/>
        <v>1.6725820728424878E-09</v>
      </c>
      <c r="P38">
        <f t="shared" si="12"/>
        <v>-804.6649042668266</v>
      </c>
      <c r="Q38">
        <f t="shared" si="13"/>
        <v>0.00764595015971378</v>
      </c>
      <c r="R38">
        <f t="shared" si="14"/>
        <v>0</v>
      </c>
      <c r="S38">
        <f t="shared" si="15"/>
        <v>-804.6649039464165</v>
      </c>
      <c r="T38">
        <f t="shared" si="16"/>
        <v>0.00764595015971378</v>
      </c>
      <c r="U38">
        <f t="shared" si="17"/>
        <v>0</v>
      </c>
      <c r="V38">
        <f t="shared" si="18"/>
        <v>-804.6649039464165</v>
      </c>
      <c r="W38">
        <f t="shared" si="19"/>
        <v>0.00764595015971378</v>
      </c>
      <c r="X38">
        <f t="shared" si="20"/>
        <v>0</v>
      </c>
      <c r="Y38">
        <f t="shared" si="21"/>
        <v>-804.6649039464165</v>
      </c>
      <c r="Z38">
        <f t="shared" si="22"/>
        <v>0.00764595015971378</v>
      </c>
      <c r="AA38">
        <f t="shared" si="23"/>
        <v>0</v>
      </c>
      <c r="AB38">
        <f t="shared" si="24"/>
        <v>-804.6649039464165</v>
      </c>
      <c r="AC38">
        <f t="shared" si="25"/>
        <v>0.00764595015971378</v>
      </c>
    </row>
    <row r="39" spans="1:29" ht="12.75">
      <c r="A39">
        <v>2</v>
      </c>
      <c r="B39">
        <v>10000000</v>
      </c>
      <c r="C39" s="6">
        <f t="shared" si="0"/>
        <v>20000000</v>
      </c>
      <c r="D39">
        <f t="shared" si="1"/>
        <v>3.2E-06</v>
      </c>
      <c r="E39">
        <f t="shared" si="2"/>
        <v>0.007344416472487372</v>
      </c>
      <c r="F39" s="6">
        <f t="shared" si="3"/>
        <v>0.007344416472487372</v>
      </c>
      <c r="G39">
        <f t="shared" si="26"/>
        <v>-11.631925628868107</v>
      </c>
      <c r="H39">
        <f t="shared" si="4"/>
        <v>0.0073908904733717765</v>
      </c>
      <c r="I39">
        <f t="shared" si="5"/>
        <v>-0.03948368595400353</v>
      </c>
      <c r="J39">
        <f t="shared" si="6"/>
        <v>-845.6703991022467</v>
      </c>
      <c r="K39">
        <f t="shared" si="7"/>
        <v>0.0073442012597065955</v>
      </c>
      <c r="L39">
        <f t="shared" si="8"/>
        <v>0.000183693032104415</v>
      </c>
      <c r="M39">
        <f t="shared" si="9"/>
        <v>-853.5597903413944</v>
      </c>
      <c r="N39">
        <f t="shared" si="10"/>
        <v>0.0073444164678668</v>
      </c>
      <c r="O39">
        <f t="shared" si="11"/>
        <v>3.943764426139751E-09</v>
      </c>
      <c r="P39">
        <f t="shared" si="12"/>
        <v>-853.5231401085812</v>
      </c>
      <c r="Q39">
        <f t="shared" si="13"/>
        <v>0.007344416472487372</v>
      </c>
      <c r="R39">
        <f t="shared" si="14"/>
        <v>0</v>
      </c>
      <c r="S39">
        <f t="shared" si="15"/>
        <v>-853.5231393217205</v>
      </c>
      <c r="T39">
        <f t="shared" si="16"/>
        <v>0.007344416472487372</v>
      </c>
      <c r="U39">
        <f t="shared" si="17"/>
        <v>0</v>
      </c>
      <c r="V39">
        <f t="shared" si="18"/>
        <v>-853.5231393217205</v>
      </c>
      <c r="W39">
        <f t="shared" si="19"/>
        <v>0.007344416472487372</v>
      </c>
      <c r="X39">
        <f t="shared" si="20"/>
        <v>0</v>
      </c>
      <c r="Y39">
        <f t="shared" si="21"/>
        <v>-853.5231393217205</v>
      </c>
      <c r="Z39">
        <f t="shared" si="22"/>
        <v>0.007344416472487372</v>
      </c>
      <c r="AA39">
        <f t="shared" si="23"/>
        <v>0</v>
      </c>
      <c r="AB39">
        <f t="shared" si="24"/>
        <v>-853.5231393217205</v>
      </c>
      <c r="AC39">
        <f t="shared" si="25"/>
        <v>0.007344416472487372</v>
      </c>
    </row>
    <row r="40" spans="1:29" ht="12.75">
      <c r="A40">
        <v>3</v>
      </c>
      <c r="B40">
        <v>10000000</v>
      </c>
      <c r="C40" s="6">
        <f t="shared" si="0"/>
        <v>30000000</v>
      </c>
      <c r="D40">
        <f t="shared" si="1"/>
        <v>2.1333333333333334E-06</v>
      </c>
      <c r="E40">
        <f t="shared" si="2"/>
        <v>0.006948188267668988</v>
      </c>
      <c r="F40" s="6">
        <f t="shared" si="3"/>
        <v>0.006948188267668988</v>
      </c>
      <c r="G40">
        <f t="shared" si="26"/>
        <v>-11.948889895168334</v>
      </c>
      <c r="H40">
        <f t="shared" si="4"/>
        <v>0.007003979744722418</v>
      </c>
      <c r="I40">
        <f t="shared" si="5"/>
        <v>-0.051350052756873765</v>
      </c>
      <c r="J40">
        <f t="shared" si="6"/>
        <v>-915.013986771804</v>
      </c>
      <c r="K40">
        <f t="shared" si="7"/>
        <v>0.0069478603263318445</v>
      </c>
      <c r="L40">
        <f t="shared" si="8"/>
        <v>0.0003036207247451017</v>
      </c>
      <c r="M40">
        <f t="shared" si="9"/>
        <v>-925.8705648872635</v>
      </c>
      <c r="N40">
        <f t="shared" si="10"/>
        <v>0.006948188256321478</v>
      </c>
      <c r="O40">
        <f t="shared" si="11"/>
        <v>1.0505598169174846E-08</v>
      </c>
      <c r="P40">
        <f t="shared" si="12"/>
        <v>-925.8064939392935</v>
      </c>
      <c r="Q40">
        <f t="shared" si="13"/>
        <v>0.006948188267668988</v>
      </c>
      <c r="R40">
        <f t="shared" si="14"/>
        <v>0</v>
      </c>
      <c r="S40">
        <f t="shared" si="15"/>
        <v>-925.8064917223469</v>
      </c>
      <c r="T40">
        <f t="shared" si="16"/>
        <v>0.006948188267668988</v>
      </c>
      <c r="U40">
        <f t="shared" si="17"/>
        <v>0</v>
      </c>
      <c r="V40">
        <f t="shared" si="18"/>
        <v>-925.8064917223469</v>
      </c>
      <c r="W40">
        <f t="shared" si="19"/>
        <v>0.006948188267668988</v>
      </c>
      <c r="X40">
        <f t="shared" si="20"/>
        <v>0</v>
      </c>
      <c r="Y40">
        <f t="shared" si="21"/>
        <v>-925.8064917223469</v>
      </c>
      <c r="Z40">
        <f t="shared" si="22"/>
        <v>0.006948188267668988</v>
      </c>
      <c r="AA40">
        <f t="shared" si="23"/>
        <v>0</v>
      </c>
      <c r="AB40">
        <f t="shared" si="24"/>
        <v>-925.8064917223469</v>
      </c>
      <c r="AC40">
        <f t="shared" si="25"/>
        <v>0.006948188267668988</v>
      </c>
    </row>
    <row r="41" spans="1:29" ht="12.75">
      <c r="A41">
        <v>4</v>
      </c>
      <c r="B41">
        <v>10000000</v>
      </c>
      <c r="C41" s="6">
        <f t="shared" si="0"/>
        <v>40000000</v>
      </c>
      <c r="D41">
        <f t="shared" si="1"/>
        <v>1.6E-06</v>
      </c>
      <c r="E41">
        <f t="shared" si="2"/>
        <v>0.00668578514109072</v>
      </c>
      <c r="F41" s="6">
        <f t="shared" si="3"/>
        <v>0.00668578514109072</v>
      </c>
      <c r="G41">
        <f t="shared" si="26"/>
        <v>-12.173779621063273</v>
      </c>
      <c r="H41">
        <f t="shared" si="4"/>
        <v>0.006747596882034502</v>
      </c>
      <c r="I41">
        <f t="shared" si="5"/>
        <v>-0.06014204750654173</v>
      </c>
      <c r="J41">
        <f t="shared" si="6"/>
        <v>-966.4454481265122</v>
      </c>
      <c r="K41">
        <f t="shared" si="7"/>
        <v>0.006685366729651737</v>
      </c>
      <c r="L41">
        <f t="shared" si="8"/>
        <v>0.0004098860125214543</v>
      </c>
      <c r="M41">
        <f t="shared" si="9"/>
        <v>-979.6692653479336</v>
      </c>
      <c r="N41">
        <f t="shared" si="10"/>
        <v>0.006685785121885749</v>
      </c>
      <c r="O41">
        <f t="shared" si="11"/>
        <v>1.8812793101119496E-08</v>
      </c>
      <c r="P41">
        <f t="shared" si="12"/>
        <v>-979.5793386993428</v>
      </c>
      <c r="Q41">
        <f t="shared" si="13"/>
        <v>0.00668578514109072</v>
      </c>
      <c r="R41">
        <f t="shared" si="14"/>
        <v>0</v>
      </c>
      <c r="S41">
        <f t="shared" si="15"/>
        <v>-979.5793345718633</v>
      </c>
      <c r="T41">
        <f t="shared" si="16"/>
        <v>0.00668578514109072</v>
      </c>
      <c r="U41">
        <f t="shared" si="17"/>
        <v>0</v>
      </c>
      <c r="V41">
        <f t="shared" si="18"/>
        <v>-979.5793345718633</v>
      </c>
      <c r="W41">
        <f t="shared" si="19"/>
        <v>0.00668578514109072</v>
      </c>
      <c r="X41">
        <f t="shared" si="20"/>
        <v>0</v>
      </c>
      <c r="Y41">
        <f t="shared" si="21"/>
        <v>-979.5793345718633</v>
      </c>
      <c r="Z41">
        <f t="shared" si="22"/>
        <v>0.00668578514109072</v>
      </c>
      <c r="AA41">
        <f t="shared" si="23"/>
        <v>0</v>
      </c>
      <c r="AB41">
        <f t="shared" si="24"/>
        <v>-979.5793345718633</v>
      </c>
      <c r="AC41">
        <f t="shared" si="25"/>
        <v>0.00668578514109072</v>
      </c>
    </row>
    <row r="42" spans="1:29" ht="12.75">
      <c r="A42">
        <v>5</v>
      </c>
      <c r="B42">
        <v>10000000</v>
      </c>
      <c r="C42" s="6">
        <f t="shared" si="0"/>
        <v>50000000</v>
      </c>
      <c r="D42">
        <f t="shared" si="1"/>
        <v>1.28E-06</v>
      </c>
      <c r="E42">
        <f t="shared" si="2"/>
        <v>0.00649213917442422</v>
      </c>
      <c r="F42" s="6">
        <f t="shared" si="3"/>
        <v>0.00649213917442422</v>
      </c>
      <c r="G42">
        <f t="shared" si="26"/>
        <v>-12.348217644477774</v>
      </c>
      <c r="H42">
        <f t="shared" si="4"/>
        <v>0.006558302565637601</v>
      </c>
      <c r="I42">
        <f t="shared" si="5"/>
        <v>-0.06716637009430215</v>
      </c>
      <c r="J42">
        <f t="shared" si="6"/>
        <v>-1007.6392844037174</v>
      </c>
      <c r="K42">
        <f t="shared" si="7"/>
        <v>0.006491645408524033</v>
      </c>
      <c r="L42">
        <f t="shared" si="8"/>
        <v>0.0005050234006720444</v>
      </c>
      <c r="M42">
        <f t="shared" si="9"/>
        <v>-1022.8563412386787</v>
      </c>
      <c r="N42">
        <f t="shared" si="10"/>
        <v>0.006492139146872529</v>
      </c>
      <c r="O42">
        <f t="shared" si="11"/>
        <v>2.8178277489132597E-08</v>
      </c>
      <c r="P42">
        <f t="shared" si="12"/>
        <v>-1022.7422022860256</v>
      </c>
      <c r="Q42">
        <f t="shared" si="13"/>
        <v>0.00649213917442422</v>
      </c>
      <c r="R42">
        <f t="shared" si="14"/>
        <v>0</v>
      </c>
      <c r="S42">
        <f t="shared" si="15"/>
        <v>-1022.7421959174202</v>
      </c>
      <c r="T42">
        <f t="shared" si="16"/>
        <v>0.00649213917442422</v>
      </c>
      <c r="U42">
        <f t="shared" si="17"/>
        <v>0</v>
      </c>
      <c r="V42">
        <f t="shared" si="18"/>
        <v>-1022.7421959174202</v>
      </c>
      <c r="W42">
        <f t="shared" si="19"/>
        <v>0.00649213917442422</v>
      </c>
      <c r="X42">
        <f t="shared" si="20"/>
        <v>0</v>
      </c>
      <c r="Y42">
        <f t="shared" si="21"/>
        <v>-1022.7421959174202</v>
      </c>
      <c r="Z42">
        <f t="shared" si="22"/>
        <v>0.00649213917442422</v>
      </c>
      <c r="AA42">
        <f t="shared" si="23"/>
        <v>0</v>
      </c>
      <c r="AB42">
        <f t="shared" si="24"/>
        <v>-1022.7421959174202</v>
      </c>
      <c r="AC42">
        <f t="shared" si="25"/>
        <v>0.00649213917442422</v>
      </c>
    </row>
    <row r="43" spans="1:29" ht="12.75">
      <c r="A43">
        <v>7</v>
      </c>
      <c r="B43">
        <v>10000000</v>
      </c>
      <c r="C43" s="6">
        <f t="shared" si="0"/>
        <v>70000000</v>
      </c>
      <c r="D43">
        <f t="shared" si="1"/>
        <v>9.142857142857143E-07</v>
      </c>
      <c r="E43">
        <f t="shared" si="2"/>
        <v>0.006215355703833814</v>
      </c>
      <c r="F43" s="6">
        <f t="shared" si="3"/>
        <v>0.006215355703833814</v>
      </c>
      <c r="G43">
        <f t="shared" si="26"/>
        <v>-12.611248108698602</v>
      </c>
      <c r="H43">
        <f t="shared" si="4"/>
        <v>0.006287584869336855</v>
      </c>
      <c r="I43">
        <f t="shared" si="5"/>
        <v>-0.0780843885448892</v>
      </c>
      <c r="J43">
        <f t="shared" si="6"/>
        <v>-1071.9407652247573</v>
      </c>
      <c r="K43">
        <f t="shared" si="7"/>
        <v>0.006214740929561398</v>
      </c>
      <c r="L43">
        <f t="shared" si="8"/>
        <v>0.0006703221654191793</v>
      </c>
      <c r="M43">
        <f t="shared" si="9"/>
        <v>-1090.4341070544094</v>
      </c>
      <c r="N43">
        <f t="shared" si="10"/>
        <v>0.006215355659200799</v>
      </c>
      <c r="O43">
        <f t="shared" si="11"/>
        <v>4.866229552646928E-08</v>
      </c>
      <c r="P43">
        <f t="shared" si="12"/>
        <v>-1090.2757925564417</v>
      </c>
      <c r="Q43">
        <f t="shared" si="13"/>
        <v>0.006215355703833814</v>
      </c>
      <c r="R43">
        <f t="shared" si="14"/>
        <v>0</v>
      </c>
      <c r="S43">
        <f t="shared" si="15"/>
        <v>-1090.2757810632809</v>
      </c>
      <c r="T43">
        <f t="shared" si="16"/>
        <v>0.006215355703833814</v>
      </c>
      <c r="U43">
        <f t="shared" si="17"/>
        <v>0</v>
      </c>
      <c r="V43">
        <f t="shared" si="18"/>
        <v>-1090.2757810632809</v>
      </c>
      <c r="W43">
        <f t="shared" si="19"/>
        <v>0.006215355703833814</v>
      </c>
      <c r="X43">
        <f t="shared" si="20"/>
        <v>0</v>
      </c>
      <c r="Y43">
        <f t="shared" si="21"/>
        <v>-1090.2757810632809</v>
      </c>
      <c r="Z43">
        <f t="shared" si="22"/>
        <v>0.006215355703833814</v>
      </c>
      <c r="AA43">
        <f t="shared" si="23"/>
        <v>0</v>
      </c>
      <c r="AB43">
        <f t="shared" si="24"/>
        <v>-1090.2757810632809</v>
      </c>
      <c r="AC43">
        <f t="shared" si="25"/>
        <v>0.006215355703833814</v>
      </c>
    </row>
    <row r="44" spans="1:29" ht="12.75">
      <c r="A44">
        <v>8.5</v>
      </c>
      <c r="B44">
        <v>10000000</v>
      </c>
      <c r="C44" s="6">
        <f t="shared" si="0"/>
        <v>85000000</v>
      </c>
      <c r="D44">
        <f t="shared" si="1"/>
        <v>7.529411764705882E-07</v>
      </c>
      <c r="E44">
        <f t="shared" si="2"/>
        <v>0.006063458506109053</v>
      </c>
      <c r="F44" s="6">
        <f t="shared" si="3"/>
        <v>0.006063458506109053</v>
      </c>
      <c r="G44">
        <f t="shared" si="26"/>
        <v>-12.763025702958668</v>
      </c>
      <c r="H44">
        <f t="shared" si="4"/>
        <v>0.006138930438217332</v>
      </c>
      <c r="I44">
        <f t="shared" si="5"/>
        <v>-0.0845574178147519</v>
      </c>
      <c r="J44">
        <f t="shared" si="6"/>
        <v>-1110.2597434483737</v>
      </c>
      <c r="K44">
        <f t="shared" si="7"/>
        <v>0.006062770406014306</v>
      </c>
      <c r="L44">
        <f t="shared" si="8"/>
        <v>0.0007780368844620966</v>
      </c>
      <c r="M44">
        <f t="shared" si="9"/>
        <v>-1130.7972769011737</v>
      </c>
      <c r="N44">
        <f t="shared" si="10"/>
        <v>0.006063458448778783</v>
      </c>
      <c r="O44">
        <f t="shared" si="11"/>
        <v>6.481811176684005E-08</v>
      </c>
      <c r="P44">
        <f t="shared" si="12"/>
        <v>-1130.6088727026379</v>
      </c>
      <c r="Q44">
        <f t="shared" si="13"/>
        <v>0.006063458506109053</v>
      </c>
      <c r="R44">
        <f t="shared" si="14"/>
        <v>0</v>
      </c>
      <c r="S44">
        <f t="shared" si="15"/>
        <v>-1130.6088570063098</v>
      </c>
      <c r="T44">
        <f t="shared" si="16"/>
        <v>0.006063458506109053</v>
      </c>
      <c r="U44">
        <f t="shared" si="17"/>
        <v>0</v>
      </c>
      <c r="V44">
        <f t="shared" si="18"/>
        <v>-1130.6088570063098</v>
      </c>
      <c r="W44">
        <f t="shared" si="19"/>
        <v>0.006063458506109053</v>
      </c>
      <c r="X44">
        <f t="shared" si="20"/>
        <v>0</v>
      </c>
      <c r="Y44">
        <f t="shared" si="21"/>
        <v>-1130.6088570063098</v>
      </c>
      <c r="Z44">
        <f t="shared" si="22"/>
        <v>0.006063458506109053</v>
      </c>
      <c r="AA44">
        <f t="shared" si="23"/>
        <v>0</v>
      </c>
      <c r="AB44">
        <f t="shared" si="24"/>
        <v>-1130.6088570063098</v>
      </c>
      <c r="AC44">
        <f t="shared" si="25"/>
        <v>0.006063458506109053</v>
      </c>
    </row>
  </sheetData>
  <printOptions/>
  <pageMargins left="0.5" right="0.5" top="1" bottom="0.5" header="0" footer="0"/>
  <pageSetup fitToHeight="1" fitToWidth="1" horizontalDpi="600" verticalDpi="600" orientation="landscape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4"/>
  <sheetViews>
    <sheetView workbookViewId="0" topLeftCell="A13">
      <selection activeCell="G7" sqref="G7:G44"/>
    </sheetView>
  </sheetViews>
  <sheetFormatPr defaultColWidth="9.140625" defaultRowHeight="12.75"/>
  <cols>
    <col min="1" max="1" width="10.140625" style="0" customWidth="1"/>
    <col min="2" max="2" width="10.421875" style="0" customWidth="1"/>
    <col min="3" max="3" width="10.140625" style="0" customWidth="1"/>
    <col min="4" max="6" width="10.28125" style="0" customWidth="1"/>
    <col min="7" max="7" width="10.7109375" style="0" customWidth="1"/>
  </cols>
  <sheetData>
    <row r="1" ht="12.75">
      <c r="A1" s="3" t="s">
        <v>6</v>
      </c>
    </row>
    <row r="3" spans="1:2" ht="12.75">
      <c r="A3" s="1" t="s">
        <v>5</v>
      </c>
      <c r="B3" s="5">
        <f>Sheet1!$B$13</f>
        <v>0.0001</v>
      </c>
    </row>
    <row r="4" spans="1:2" ht="14.25">
      <c r="A4" s="4" t="s">
        <v>19</v>
      </c>
      <c r="B4" s="3">
        <f>Sheet1!$B$8</f>
        <v>2300</v>
      </c>
    </row>
    <row r="5" spans="4:6" ht="12.75">
      <c r="D5" s="4" t="s">
        <v>10</v>
      </c>
      <c r="E5" s="4" t="s">
        <v>11</v>
      </c>
      <c r="F5" s="4"/>
    </row>
    <row r="6" spans="1:29" s="4" customFormat="1" ht="14.25">
      <c r="A6" s="4" t="s">
        <v>8</v>
      </c>
      <c r="B6" s="4" t="s">
        <v>9</v>
      </c>
      <c r="C6" s="7" t="s">
        <v>7</v>
      </c>
      <c r="D6" s="4" t="s">
        <v>12</v>
      </c>
      <c r="E6" s="4" t="s">
        <v>12</v>
      </c>
      <c r="F6" s="7" t="s">
        <v>18</v>
      </c>
      <c r="G6" s="4" t="s">
        <v>14</v>
      </c>
      <c r="H6" s="4" t="s">
        <v>13</v>
      </c>
      <c r="I6" s="4" t="s">
        <v>15</v>
      </c>
      <c r="J6" s="4" t="s">
        <v>16</v>
      </c>
      <c r="K6" s="4" t="s">
        <v>17</v>
      </c>
      <c r="L6" s="4" t="s">
        <v>15</v>
      </c>
      <c r="M6" s="4" t="s">
        <v>16</v>
      </c>
      <c r="N6" s="4" t="s">
        <v>17</v>
      </c>
      <c r="O6" s="4" t="s">
        <v>15</v>
      </c>
      <c r="P6" s="4" t="s">
        <v>16</v>
      </c>
      <c r="Q6" s="4" t="s">
        <v>17</v>
      </c>
      <c r="R6" s="4" t="s">
        <v>15</v>
      </c>
      <c r="S6" s="4" t="s">
        <v>16</v>
      </c>
      <c r="T6" s="4" t="s">
        <v>17</v>
      </c>
      <c r="U6" s="4" t="s">
        <v>15</v>
      </c>
      <c r="V6" s="4" t="s">
        <v>16</v>
      </c>
      <c r="W6" s="4" t="s">
        <v>17</v>
      </c>
      <c r="X6" s="4" t="s">
        <v>15</v>
      </c>
      <c r="Y6" s="4" t="s">
        <v>16</v>
      </c>
      <c r="Z6" s="4" t="s">
        <v>17</v>
      </c>
      <c r="AA6" s="4" t="s">
        <v>15</v>
      </c>
      <c r="AB6" s="4" t="s">
        <v>16</v>
      </c>
      <c r="AC6" s="4" t="s">
        <v>17</v>
      </c>
    </row>
    <row r="7" spans="1:29" ht="12.75">
      <c r="A7">
        <v>2</v>
      </c>
      <c r="B7">
        <v>1000</v>
      </c>
      <c r="C7" s="6">
        <f aca="true" t="shared" si="0" ref="C7:C44">A7*B7</f>
        <v>2000</v>
      </c>
      <c r="D7">
        <f aca="true" t="shared" si="1" ref="D7:D44">64/C7</f>
        <v>0.032</v>
      </c>
      <c r="E7">
        <f aca="true" t="shared" si="2" ref="E7:E44">AC7</f>
        <v>0.049527716585650194</v>
      </c>
      <c r="F7" s="6">
        <f aca="true" t="shared" si="3" ref="F7:F44">IF(C7&lt;$B$4,D7,E7)</f>
        <v>0.032</v>
      </c>
      <c r="G7">
        <f>1.8*LOG(6.9/C7+($B$3/3.7)^1.11)</f>
        <v>-4.430002539324166</v>
      </c>
      <c r="H7">
        <f aca="true" t="shared" si="4" ref="H7:H44">1/G7/G7</f>
        <v>0.050955615242841514</v>
      </c>
      <c r="I7">
        <f aca="true" t="shared" si="5" ref="I7:I44">1/SQRT(H7)+2*LOG($B$3/3.7+2.51/($C7*SQRT(H7)))</f>
        <v>-0.07568983527162043</v>
      </c>
      <c r="J7">
        <f aca="true" t="shared" si="6" ref="J7:J44">-0.5*(H7^(-1.5))*(1+2*2.51/(LN(10)*$C7)/($B$3/3.7+2.51/($C7*SQRT(H7))))</f>
        <v>-51.95099157925034</v>
      </c>
      <c r="K7">
        <f aca="true" t="shared" si="7" ref="K7:K44">H7-I7/J7</f>
        <v>0.04949866835942819</v>
      </c>
      <c r="L7">
        <f aca="true" t="shared" si="8" ref="L7:L44">1/SQRT(K7)+2*LOG($B$3/3.7+2.51/($C7*SQRT(K7)))</f>
        <v>0.0015718570306146873</v>
      </c>
      <c r="M7">
        <f aca="true" t="shared" si="9" ref="M7:M44">-0.5*(K7^(-1.5))*(1+2*2.51/(LN(10)*$C7)/($B$3/3.7+2.51/($C7*SQRT(K7))))</f>
        <v>-54.13452062163459</v>
      </c>
      <c r="N7">
        <f aca="true" t="shared" si="10" ref="N7:N44">K7-L7/M7</f>
        <v>0.04952770449039536</v>
      </c>
      <c r="O7">
        <f aca="true" t="shared" si="11" ref="O7:O44">1/SQRT(N7)+2*LOG($B$3/3.7+2.51/($C7*SQRT(N7)))</f>
        <v>6.542257917629968E-07</v>
      </c>
      <c r="P7">
        <f aca="true" t="shared" si="12" ref="P7:P44">-0.5*(N7^(-1.5))*(1+2*2.51/(LN(10)*$C7)/($B$3/3.7+2.51/($C7*SQRT(N7))))</f>
        <v>-54.089468503323864</v>
      </c>
      <c r="Q7">
        <f aca="true" t="shared" si="13" ref="Q7:Q44">N7-O7/P7</f>
        <v>0.04952771658564809</v>
      </c>
      <c r="R7">
        <f aca="true" t="shared" si="14" ref="R7:R44">1/SQRT(Q7)+2*LOG($B$3/3.7+2.51/($C7*SQRT(Q7)))</f>
        <v>1.1368683772161603E-13</v>
      </c>
      <c r="S7">
        <f aca="true" t="shared" si="15" ref="S7:S44">-0.5*(Q7^(-1.5))*(1+2*2.51/(LN(10)*$C7)/($B$3/3.7+2.51/($C7*SQRT(Q7))))</f>
        <v>-54.08944974991768</v>
      </c>
      <c r="T7">
        <f aca="true" t="shared" si="16" ref="T7:T44">Q7-R7/S7</f>
        <v>0.049527716585650194</v>
      </c>
      <c r="U7">
        <f aca="true" t="shared" si="17" ref="U7:U44">1/SQRT(T7)+2*LOG($B$3/3.7+2.51/($C7*SQRT(T7)))</f>
        <v>0</v>
      </c>
      <c r="V7">
        <f aca="true" t="shared" si="18" ref="V7:V44">-0.5*(T7^(-1.5))*(1+2*2.51/(LN(10)*$C7)/($B$3/3.7+2.51/($C7*SQRT(T7))))</f>
        <v>-54.08944974991446</v>
      </c>
      <c r="W7">
        <f aca="true" t="shared" si="19" ref="W7:W44">T7-U7/V7</f>
        <v>0.049527716585650194</v>
      </c>
      <c r="X7">
        <f aca="true" t="shared" si="20" ref="X7:X44">1/SQRT(W7)+2*LOG($B$3/3.7+2.51/($C7*SQRT(W7)))</f>
        <v>0</v>
      </c>
      <c r="Y7">
        <f aca="true" t="shared" si="21" ref="Y7:Y44">-0.5*(W7^(-1.5))*(1+2*2.51/(LN(10)*$C7)/($B$3/3.7+2.51/($C7*SQRT(W7))))</f>
        <v>-54.08944974991446</v>
      </c>
      <c r="Z7">
        <f aca="true" t="shared" si="22" ref="Z7:Z44">W7-X7/Y7</f>
        <v>0.049527716585650194</v>
      </c>
      <c r="AA7">
        <f aca="true" t="shared" si="23" ref="AA7:AA44">1/SQRT(Z7)+2*LOG($B$3/3.7+2.51/($C7*SQRT(Z7)))</f>
        <v>0</v>
      </c>
      <c r="AB7">
        <f aca="true" t="shared" si="24" ref="AB7:AB44">-0.5*(Z7^(-1.5))*(1+2*2.51/(LN(10)*$C7)/($B$3/3.7+2.51/($C7*SQRT(Z7))))</f>
        <v>-54.08944974991446</v>
      </c>
      <c r="AC7">
        <f aca="true" t="shared" si="25" ref="AC7:AC44">Z7-AA7/AB7</f>
        <v>0.049527716585650194</v>
      </c>
    </row>
    <row r="8" spans="1:29" ht="12.75">
      <c r="A8">
        <v>3</v>
      </c>
      <c r="B8">
        <v>1000</v>
      </c>
      <c r="C8" s="6">
        <f t="shared" si="0"/>
        <v>3000</v>
      </c>
      <c r="D8">
        <f t="shared" si="1"/>
        <v>0.021333333333333333</v>
      </c>
      <c r="E8">
        <f t="shared" si="2"/>
        <v>0.043609087590757704</v>
      </c>
      <c r="F8" s="6">
        <f t="shared" si="3"/>
        <v>0.043609087590757704</v>
      </c>
      <c r="G8">
        <f aca="true" t="shared" si="26" ref="G8:G44">1.8*LOG(6.9/C8+($B$3/3.7)^1.11)</f>
        <v>-4.746007032028871</v>
      </c>
      <c r="H8">
        <f t="shared" si="4"/>
        <v>0.04439593892525248</v>
      </c>
      <c r="I8">
        <f t="shared" si="5"/>
        <v>-0.05033934505383364</v>
      </c>
      <c r="J8">
        <f t="shared" si="6"/>
        <v>-63.167083919579866</v>
      </c>
      <c r="K8">
        <f t="shared" si="7"/>
        <v>0.04359901524395793</v>
      </c>
      <c r="L8">
        <f t="shared" si="8"/>
        <v>0.000652756578177538</v>
      </c>
      <c r="M8">
        <f t="shared" si="9"/>
        <v>-64.81746242618895</v>
      </c>
      <c r="N8">
        <f t="shared" si="10"/>
        <v>0.04360908593407359</v>
      </c>
      <c r="O8">
        <f t="shared" si="11"/>
        <v>1.0734674571466485E-07</v>
      </c>
      <c r="P8">
        <f t="shared" si="12"/>
        <v>-64.79614578636982</v>
      </c>
      <c r="Q8">
        <f t="shared" si="13"/>
        <v>0.043609087590757704</v>
      </c>
      <c r="R8">
        <f t="shared" si="14"/>
        <v>0</v>
      </c>
      <c r="S8">
        <f t="shared" si="15"/>
        <v>-64.79614228065564</v>
      </c>
      <c r="T8">
        <f t="shared" si="16"/>
        <v>0.043609087590757704</v>
      </c>
      <c r="U8">
        <f t="shared" si="17"/>
        <v>0</v>
      </c>
      <c r="V8">
        <f t="shared" si="18"/>
        <v>-64.79614228065564</v>
      </c>
      <c r="W8">
        <f t="shared" si="19"/>
        <v>0.043609087590757704</v>
      </c>
      <c r="X8">
        <f t="shared" si="20"/>
        <v>0</v>
      </c>
      <c r="Y8">
        <f t="shared" si="21"/>
        <v>-64.79614228065564</v>
      </c>
      <c r="Z8">
        <f t="shared" si="22"/>
        <v>0.043609087590757704</v>
      </c>
      <c r="AA8">
        <f t="shared" si="23"/>
        <v>0</v>
      </c>
      <c r="AB8">
        <f t="shared" si="24"/>
        <v>-64.79614228065564</v>
      </c>
      <c r="AC8">
        <f t="shared" si="25"/>
        <v>0.043609087590757704</v>
      </c>
    </row>
    <row r="9" spans="1:29" ht="12.75">
      <c r="A9">
        <v>4</v>
      </c>
      <c r="B9">
        <v>1000</v>
      </c>
      <c r="C9" s="6">
        <f t="shared" si="0"/>
        <v>4000</v>
      </c>
      <c r="D9">
        <f t="shared" si="1"/>
        <v>0.016</v>
      </c>
      <c r="E9">
        <f t="shared" si="2"/>
        <v>0.04000843123355549</v>
      </c>
      <c r="F9" s="6">
        <f t="shared" si="3"/>
        <v>0.04000843123355549</v>
      </c>
      <c r="G9">
        <f t="shared" si="26"/>
        <v>-4.969938161251027</v>
      </c>
      <c r="H9">
        <f t="shared" si="4"/>
        <v>0.040485362285296804</v>
      </c>
      <c r="I9">
        <f t="shared" si="5"/>
        <v>-0.034637388906620714</v>
      </c>
      <c r="J9">
        <f t="shared" si="6"/>
        <v>-72.01447660014753</v>
      </c>
      <c r="K9">
        <f t="shared" si="7"/>
        <v>0.04000438414670752</v>
      </c>
      <c r="L9">
        <f t="shared" si="8"/>
        <v>0.0002964405602199349</v>
      </c>
      <c r="M9">
        <f t="shared" si="9"/>
        <v>-73.25317474182232</v>
      </c>
      <c r="N9">
        <f t="shared" si="10"/>
        <v>0.04000843094142003</v>
      </c>
      <c r="O9">
        <f t="shared" si="11"/>
        <v>2.1396760807590454E-08</v>
      </c>
      <c r="P9">
        <f t="shared" si="12"/>
        <v>-73.24260050749677</v>
      </c>
      <c r="Q9">
        <f t="shared" si="13"/>
        <v>0.04000843123355549</v>
      </c>
      <c r="R9">
        <f t="shared" si="14"/>
        <v>0</v>
      </c>
      <c r="S9">
        <f t="shared" si="15"/>
        <v>-73.24259974424427</v>
      </c>
      <c r="T9">
        <f t="shared" si="16"/>
        <v>0.04000843123355549</v>
      </c>
      <c r="U9">
        <f t="shared" si="17"/>
        <v>0</v>
      </c>
      <c r="V9">
        <f t="shared" si="18"/>
        <v>-73.24259974424427</v>
      </c>
      <c r="W9">
        <f t="shared" si="19"/>
        <v>0.04000843123355549</v>
      </c>
      <c r="X9">
        <f t="shared" si="20"/>
        <v>0</v>
      </c>
      <c r="Y9">
        <f t="shared" si="21"/>
        <v>-73.24259974424427</v>
      </c>
      <c r="Z9">
        <f t="shared" si="22"/>
        <v>0.04000843123355549</v>
      </c>
      <c r="AA9">
        <f t="shared" si="23"/>
        <v>0</v>
      </c>
      <c r="AB9">
        <f t="shared" si="24"/>
        <v>-73.24259974424427</v>
      </c>
      <c r="AC9">
        <f t="shared" si="25"/>
        <v>0.04000843123355549</v>
      </c>
    </row>
    <row r="10" spans="1:29" ht="12.75">
      <c r="A10">
        <v>5</v>
      </c>
      <c r="B10">
        <v>1000</v>
      </c>
      <c r="C10" s="6">
        <f t="shared" si="0"/>
        <v>5000</v>
      </c>
      <c r="D10">
        <f t="shared" si="1"/>
        <v>0.0128</v>
      </c>
      <c r="E10">
        <f t="shared" si="2"/>
        <v>0.03750451801413036</v>
      </c>
      <c r="F10" s="6">
        <f t="shared" si="3"/>
        <v>0.03750451801413036</v>
      </c>
      <c r="G10">
        <f t="shared" si="26"/>
        <v>-5.143418762032612</v>
      </c>
      <c r="H10">
        <f t="shared" si="4"/>
        <v>0.03780038563841617</v>
      </c>
      <c r="I10">
        <f t="shared" si="5"/>
        <v>-0.023625340881031853</v>
      </c>
      <c r="J10">
        <f t="shared" si="6"/>
        <v>-79.40408357877651</v>
      </c>
      <c r="K10">
        <f t="shared" si="7"/>
        <v>0.03750285256686333</v>
      </c>
      <c r="L10">
        <f t="shared" si="8"/>
        <v>0.0001337411536681543</v>
      </c>
      <c r="M10">
        <f t="shared" si="9"/>
        <v>-80.30599408209015</v>
      </c>
      <c r="N10">
        <f t="shared" si="10"/>
        <v>0.037504517961273756</v>
      </c>
      <c r="O10">
        <f t="shared" si="11"/>
        <v>4.244432361133477E-09</v>
      </c>
      <c r="P10">
        <f t="shared" si="12"/>
        <v>-80.30089696529481</v>
      </c>
      <c r="Q10">
        <f t="shared" si="13"/>
        <v>0.03750451801413036</v>
      </c>
      <c r="R10">
        <f t="shared" si="14"/>
        <v>0</v>
      </c>
      <c r="S10">
        <f t="shared" si="15"/>
        <v>-80.30089680353038</v>
      </c>
      <c r="T10">
        <f t="shared" si="16"/>
        <v>0.03750451801413036</v>
      </c>
      <c r="U10">
        <f t="shared" si="17"/>
        <v>0</v>
      </c>
      <c r="V10">
        <f t="shared" si="18"/>
        <v>-80.30089680353038</v>
      </c>
      <c r="W10">
        <f t="shared" si="19"/>
        <v>0.03750451801413036</v>
      </c>
      <c r="X10">
        <f t="shared" si="20"/>
        <v>0</v>
      </c>
      <c r="Y10">
        <f t="shared" si="21"/>
        <v>-80.30089680353038</v>
      </c>
      <c r="Z10">
        <f t="shared" si="22"/>
        <v>0.03750451801413036</v>
      </c>
      <c r="AA10">
        <f t="shared" si="23"/>
        <v>0</v>
      </c>
      <c r="AB10">
        <f t="shared" si="24"/>
        <v>-80.30089680353038</v>
      </c>
      <c r="AC10">
        <f t="shared" si="25"/>
        <v>0.03750451801413036</v>
      </c>
    </row>
    <row r="11" spans="1:29" ht="12.75">
      <c r="A11">
        <v>7</v>
      </c>
      <c r="B11">
        <v>1000</v>
      </c>
      <c r="C11" s="6">
        <f t="shared" si="0"/>
        <v>7000</v>
      </c>
      <c r="D11">
        <f t="shared" si="1"/>
        <v>0.009142857142857144</v>
      </c>
      <c r="E11">
        <f t="shared" si="2"/>
        <v>0.034140342066655935</v>
      </c>
      <c r="F11" s="6">
        <f t="shared" si="3"/>
        <v>0.034140342066655935</v>
      </c>
      <c r="G11">
        <f t="shared" si="26"/>
        <v>-5.40453789162858</v>
      </c>
      <c r="H11">
        <f t="shared" si="4"/>
        <v>0.034235988189006104</v>
      </c>
      <c r="I11">
        <f t="shared" si="5"/>
        <v>-0.008763565536497708</v>
      </c>
      <c r="J11">
        <f t="shared" si="6"/>
        <v>-91.44149277237669</v>
      </c>
      <c r="K11">
        <f t="shared" si="7"/>
        <v>0.03414015023546008</v>
      </c>
      <c r="L11">
        <f t="shared" si="8"/>
        <v>1.761184534920801E-05</v>
      </c>
      <c r="M11">
        <f t="shared" si="9"/>
        <v>-91.8094481863622</v>
      </c>
      <c r="N11">
        <f t="shared" si="10"/>
        <v>0.03414034206588382</v>
      </c>
      <c r="O11">
        <f t="shared" si="11"/>
        <v>7.08864078546867E-11</v>
      </c>
      <c r="P11">
        <f t="shared" si="12"/>
        <v>-91.80870915177688</v>
      </c>
      <c r="Q11">
        <f t="shared" si="13"/>
        <v>0.034140342066655935</v>
      </c>
      <c r="R11">
        <f t="shared" si="14"/>
        <v>0</v>
      </c>
      <c r="S11">
        <f t="shared" si="15"/>
        <v>-91.80870914880228</v>
      </c>
      <c r="T11">
        <f t="shared" si="16"/>
        <v>0.034140342066655935</v>
      </c>
      <c r="U11">
        <f t="shared" si="17"/>
        <v>0</v>
      </c>
      <c r="V11">
        <f t="shared" si="18"/>
        <v>-91.80870914880228</v>
      </c>
      <c r="W11">
        <f t="shared" si="19"/>
        <v>0.034140342066655935</v>
      </c>
      <c r="X11">
        <f t="shared" si="20"/>
        <v>0</v>
      </c>
      <c r="Y11">
        <f t="shared" si="21"/>
        <v>-91.80870914880228</v>
      </c>
      <c r="Z11">
        <f t="shared" si="22"/>
        <v>0.034140342066655935</v>
      </c>
      <c r="AA11">
        <f t="shared" si="23"/>
        <v>0</v>
      </c>
      <c r="AB11">
        <f t="shared" si="24"/>
        <v>-91.80870914880228</v>
      </c>
      <c r="AC11">
        <f t="shared" si="25"/>
        <v>0.034140342066655935</v>
      </c>
    </row>
    <row r="12" spans="1:29" ht="12.75">
      <c r="A12">
        <v>8.5</v>
      </c>
      <c r="B12">
        <v>1000</v>
      </c>
      <c r="C12" s="6">
        <f t="shared" si="0"/>
        <v>8500</v>
      </c>
      <c r="D12">
        <f t="shared" si="1"/>
        <v>0.0075294117647058826</v>
      </c>
      <c r="E12">
        <f t="shared" si="2"/>
        <v>0.032397101243975844</v>
      </c>
      <c r="F12" s="6">
        <f t="shared" si="3"/>
        <v>0.032397101243975844</v>
      </c>
      <c r="G12">
        <f t="shared" si="26"/>
        <v>-5.554885045488433</v>
      </c>
      <c r="H12">
        <f t="shared" si="4"/>
        <v>0.03240782224551591</v>
      </c>
      <c r="I12">
        <f t="shared" si="5"/>
        <v>-0.0010604143127581622</v>
      </c>
      <c r="J12">
        <f t="shared" si="6"/>
        <v>-98.88653614183147</v>
      </c>
      <c r="K12">
        <f t="shared" si="7"/>
        <v>0.03239709869958002</v>
      </c>
      <c r="L12">
        <f t="shared" si="8"/>
        <v>2.51725945865644E-07</v>
      </c>
      <c r="M12">
        <f t="shared" si="9"/>
        <v>-98.93349076285432</v>
      </c>
      <c r="N12">
        <f t="shared" si="10"/>
        <v>0.03239710124397569</v>
      </c>
      <c r="O12">
        <f t="shared" si="11"/>
        <v>1.509903313490213E-14</v>
      </c>
      <c r="P12">
        <f t="shared" si="12"/>
        <v>-98.93347961732105</v>
      </c>
      <c r="Q12">
        <f t="shared" si="13"/>
        <v>0.032397101243975844</v>
      </c>
      <c r="R12">
        <f t="shared" si="14"/>
        <v>0</v>
      </c>
      <c r="S12">
        <f t="shared" si="15"/>
        <v>-98.93347961732047</v>
      </c>
      <c r="T12">
        <f t="shared" si="16"/>
        <v>0.032397101243975844</v>
      </c>
      <c r="U12">
        <f t="shared" si="17"/>
        <v>0</v>
      </c>
      <c r="V12">
        <f t="shared" si="18"/>
        <v>-98.93347961732047</v>
      </c>
      <c r="W12">
        <f t="shared" si="19"/>
        <v>0.032397101243975844</v>
      </c>
      <c r="X12">
        <f t="shared" si="20"/>
        <v>0</v>
      </c>
      <c r="Y12">
        <f t="shared" si="21"/>
        <v>-98.93347961732047</v>
      </c>
      <c r="Z12">
        <f t="shared" si="22"/>
        <v>0.032397101243975844</v>
      </c>
      <c r="AA12">
        <f t="shared" si="23"/>
        <v>0</v>
      </c>
      <c r="AB12">
        <f t="shared" si="24"/>
        <v>-98.93347961732047</v>
      </c>
      <c r="AC12">
        <f t="shared" si="25"/>
        <v>0.032397101243975844</v>
      </c>
    </row>
    <row r="13" spans="1:29" ht="12.75">
      <c r="A13">
        <v>1</v>
      </c>
      <c r="B13">
        <v>10000</v>
      </c>
      <c r="C13" s="6">
        <f t="shared" si="0"/>
        <v>10000</v>
      </c>
      <c r="D13">
        <f t="shared" si="1"/>
        <v>0.0064</v>
      </c>
      <c r="E13">
        <f t="shared" si="2"/>
        <v>0.03103721220099862</v>
      </c>
      <c r="F13" s="6">
        <f t="shared" si="3"/>
        <v>0.03103721220099862</v>
      </c>
      <c r="G13">
        <f t="shared" si="26"/>
        <v>-5.6805031514984705</v>
      </c>
      <c r="H13">
        <f t="shared" si="4"/>
        <v>0.030990343480878077</v>
      </c>
      <c r="I13">
        <f t="shared" si="5"/>
        <v>0.004934733567119487</v>
      </c>
      <c r="J13">
        <f t="shared" si="6"/>
        <v>-105.40273258811622</v>
      </c>
      <c r="K13">
        <f t="shared" si="7"/>
        <v>0.031037161371135276</v>
      </c>
      <c r="L13">
        <f t="shared" si="8"/>
        <v>5.345999142036817E-06</v>
      </c>
      <c r="M13">
        <f t="shared" si="9"/>
        <v>-105.1744993353897</v>
      </c>
      <c r="N13">
        <f t="shared" si="10"/>
        <v>0.031037212200938847</v>
      </c>
      <c r="O13">
        <f t="shared" si="11"/>
        <v>6.286526854637486E-12</v>
      </c>
      <c r="P13">
        <f t="shared" si="12"/>
        <v>-105.17425200357619</v>
      </c>
      <c r="Q13">
        <f t="shared" si="13"/>
        <v>0.03103721220099862</v>
      </c>
      <c r="R13">
        <f t="shared" si="14"/>
        <v>0</v>
      </c>
      <c r="S13">
        <f t="shared" si="15"/>
        <v>-105.17425200328537</v>
      </c>
      <c r="T13">
        <f t="shared" si="16"/>
        <v>0.03103721220099862</v>
      </c>
      <c r="U13">
        <f t="shared" si="17"/>
        <v>0</v>
      </c>
      <c r="V13">
        <f t="shared" si="18"/>
        <v>-105.17425200328537</v>
      </c>
      <c r="W13">
        <f t="shared" si="19"/>
        <v>0.03103721220099862</v>
      </c>
      <c r="X13">
        <f t="shared" si="20"/>
        <v>0</v>
      </c>
      <c r="Y13">
        <f t="shared" si="21"/>
        <v>-105.17425200328537</v>
      </c>
      <c r="Z13">
        <f t="shared" si="22"/>
        <v>0.03103721220099862</v>
      </c>
      <c r="AA13">
        <f t="shared" si="23"/>
        <v>0</v>
      </c>
      <c r="AB13">
        <f t="shared" si="24"/>
        <v>-105.17425200328537</v>
      </c>
      <c r="AC13">
        <f t="shared" si="25"/>
        <v>0.03103721220099862</v>
      </c>
    </row>
    <row r="14" spans="1:29" ht="12.75">
      <c r="A14">
        <v>1.5</v>
      </c>
      <c r="B14">
        <v>10000</v>
      </c>
      <c r="C14" s="6">
        <f t="shared" si="0"/>
        <v>15000</v>
      </c>
      <c r="D14">
        <f t="shared" si="1"/>
        <v>0.004266666666666667</v>
      </c>
      <c r="E14">
        <f t="shared" si="2"/>
        <v>0.027994365446936138</v>
      </c>
      <c r="F14" s="6">
        <f t="shared" si="3"/>
        <v>0.027994365446936138</v>
      </c>
      <c r="G14">
        <f t="shared" si="26"/>
        <v>-5.992726739658651</v>
      </c>
      <c r="H14">
        <f t="shared" si="4"/>
        <v>0.02784524543359459</v>
      </c>
      <c r="I14">
        <f t="shared" si="5"/>
        <v>0.018240922259769476</v>
      </c>
      <c r="J14">
        <f t="shared" si="6"/>
        <v>-122.79510851264808</v>
      </c>
      <c r="K14">
        <f t="shared" si="7"/>
        <v>0.027993793062899307</v>
      </c>
      <c r="L14">
        <f t="shared" si="8"/>
        <v>6.97485910921003E-05</v>
      </c>
      <c r="M14">
        <f t="shared" si="9"/>
        <v>-121.85807634717233</v>
      </c>
      <c r="N14">
        <f t="shared" si="10"/>
        <v>0.027994365438511845</v>
      </c>
      <c r="O14">
        <f t="shared" si="11"/>
        <v>1.026537965742591E-09</v>
      </c>
      <c r="P14">
        <f t="shared" si="12"/>
        <v>-121.85448944355728</v>
      </c>
      <c r="Q14">
        <f t="shared" si="13"/>
        <v>0.027994365446936138</v>
      </c>
      <c r="R14">
        <f t="shared" si="14"/>
        <v>0</v>
      </c>
      <c r="S14">
        <f t="shared" si="15"/>
        <v>-121.85448939076606</v>
      </c>
      <c r="T14">
        <f t="shared" si="16"/>
        <v>0.027994365446936138</v>
      </c>
      <c r="U14">
        <f t="shared" si="17"/>
        <v>0</v>
      </c>
      <c r="V14">
        <f t="shared" si="18"/>
        <v>-121.85448939076606</v>
      </c>
      <c r="W14">
        <f t="shared" si="19"/>
        <v>0.027994365446936138</v>
      </c>
      <c r="X14">
        <f t="shared" si="20"/>
        <v>0</v>
      </c>
      <c r="Y14">
        <f t="shared" si="21"/>
        <v>-121.85448939076606</v>
      </c>
      <c r="Z14">
        <f t="shared" si="22"/>
        <v>0.027994365446936138</v>
      </c>
      <c r="AA14">
        <f t="shared" si="23"/>
        <v>0</v>
      </c>
      <c r="AB14">
        <f t="shared" si="24"/>
        <v>-121.85448939076606</v>
      </c>
      <c r="AC14">
        <f t="shared" si="25"/>
        <v>0.027994365446936138</v>
      </c>
    </row>
    <row r="15" spans="1:29" ht="12.75">
      <c r="A15">
        <v>2</v>
      </c>
      <c r="B15">
        <v>10000</v>
      </c>
      <c r="C15" s="6">
        <f t="shared" si="0"/>
        <v>20000</v>
      </c>
      <c r="D15">
        <f t="shared" si="1"/>
        <v>0.0032</v>
      </c>
      <c r="E15">
        <f t="shared" si="2"/>
        <v>0.026101465729497484</v>
      </c>
      <c r="F15" s="6">
        <f t="shared" si="3"/>
        <v>0.026101465729497484</v>
      </c>
      <c r="G15">
        <f t="shared" si="26"/>
        <v>-6.212904363298157</v>
      </c>
      <c r="H15">
        <f t="shared" si="4"/>
        <v>0.025906614522105263</v>
      </c>
      <c r="I15">
        <f t="shared" si="5"/>
        <v>0.026378569668333185</v>
      </c>
      <c r="J15">
        <f t="shared" si="6"/>
        <v>-136.11185078382715</v>
      </c>
      <c r="K15">
        <f t="shared" si="7"/>
        <v>0.026100415205267142</v>
      </c>
      <c r="L15">
        <f t="shared" si="8"/>
        <v>0.00014145579816737808</v>
      </c>
      <c r="M15">
        <f t="shared" si="9"/>
        <v>-134.65648857375785</v>
      </c>
      <c r="N15">
        <f t="shared" si="10"/>
        <v>0.02610146569900618</v>
      </c>
      <c r="O15">
        <f t="shared" si="11"/>
        <v>4.105613626848026E-09</v>
      </c>
      <c r="P15">
        <f t="shared" si="12"/>
        <v>-134.64867215994997</v>
      </c>
      <c r="Q15">
        <f t="shared" si="13"/>
        <v>0.026101465729497484</v>
      </c>
      <c r="R15">
        <f t="shared" si="14"/>
        <v>0</v>
      </c>
      <c r="S15">
        <f t="shared" si="15"/>
        <v>-134.64867193308433</v>
      </c>
      <c r="T15">
        <f t="shared" si="16"/>
        <v>0.026101465729497484</v>
      </c>
      <c r="U15">
        <f t="shared" si="17"/>
        <v>0</v>
      </c>
      <c r="V15">
        <f t="shared" si="18"/>
        <v>-134.64867193308433</v>
      </c>
      <c r="W15">
        <f t="shared" si="19"/>
        <v>0.026101465729497484</v>
      </c>
      <c r="X15">
        <f t="shared" si="20"/>
        <v>0</v>
      </c>
      <c r="Y15">
        <f t="shared" si="21"/>
        <v>-134.64867193308433</v>
      </c>
      <c r="Z15">
        <f t="shared" si="22"/>
        <v>0.026101465729497484</v>
      </c>
      <c r="AA15">
        <f t="shared" si="23"/>
        <v>0</v>
      </c>
      <c r="AB15">
        <f t="shared" si="24"/>
        <v>-134.64867193308433</v>
      </c>
      <c r="AC15">
        <f t="shared" si="25"/>
        <v>0.026101465729497484</v>
      </c>
    </row>
    <row r="16" spans="1:29" ht="12.75">
      <c r="A16">
        <v>3</v>
      </c>
      <c r="B16">
        <v>10000</v>
      </c>
      <c r="C16" s="6">
        <f t="shared" si="0"/>
        <v>30000</v>
      </c>
      <c r="D16">
        <f t="shared" si="1"/>
        <v>0.0021333333333333334</v>
      </c>
      <c r="E16">
        <f t="shared" si="2"/>
        <v>0.023753226444618976</v>
      </c>
      <c r="F16" s="6">
        <f t="shared" si="3"/>
        <v>0.023753226444618976</v>
      </c>
      <c r="G16">
        <f t="shared" si="26"/>
        <v>-6.520528789113549</v>
      </c>
      <c r="H16">
        <f t="shared" si="4"/>
        <v>0.023519840191605315</v>
      </c>
      <c r="I16">
        <f t="shared" si="5"/>
        <v>0.03619800606441359</v>
      </c>
      <c r="J16">
        <f t="shared" si="6"/>
        <v>-156.21105943702585</v>
      </c>
      <c r="K16">
        <f t="shared" si="7"/>
        <v>0.02375156518082739</v>
      </c>
      <c r="L16">
        <f t="shared" si="8"/>
        <v>0.00025584121904298485</v>
      </c>
      <c r="M16">
        <f t="shared" si="9"/>
        <v>-154.01175845840592</v>
      </c>
      <c r="N16">
        <f t="shared" si="10"/>
        <v>0.023753226360607452</v>
      </c>
      <c r="O16">
        <f t="shared" si="11"/>
        <v>1.29374537749527E-08</v>
      </c>
      <c r="P16">
        <f t="shared" si="12"/>
        <v>-153.99618268246178</v>
      </c>
      <c r="Q16">
        <f t="shared" si="13"/>
        <v>0.023753226444618976</v>
      </c>
      <c r="R16">
        <f t="shared" si="14"/>
        <v>0</v>
      </c>
      <c r="S16">
        <f t="shared" si="15"/>
        <v>-153.9961818948095</v>
      </c>
      <c r="T16">
        <f t="shared" si="16"/>
        <v>0.023753226444618976</v>
      </c>
      <c r="U16">
        <f t="shared" si="17"/>
        <v>0</v>
      </c>
      <c r="V16">
        <f t="shared" si="18"/>
        <v>-153.9961818948095</v>
      </c>
      <c r="W16">
        <f t="shared" si="19"/>
        <v>0.023753226444618976</v>
      </c>
      <c r="X16">
        <f t="shared" si="20"/>
        <v>0</v>
      </c>
      <c r="Y16">
        <f t="shared" si="21"/>
        <v>-153.9961818948095</v>
      </c>
      <c r="Z16">
        <f t="shared" si="22"/>
        <v>0.023753226444618976</v>
      </c>
      <c r="AA16">
        <f t="shared" si="23"/>
        <v>0</v>
      </c>
      <c r="AB16">
        <f t="shared" si="24"/>
        <v>-153.9961818948095</v>
      </c>
      <c r="AC16">
        <f t="shared" si="25"/>
        <v>0.023753226444618976</v>
      </c>
    </row>
    <row r="17" spans="1:29" ht="12.75">
      <c r="A17">
        <v>4</v>
      </c>
      <c r="B17">
        <v>10000</v>
      </c>
      <c r="C17" s="6">
        <f t="shared" si="0"/>
        <v>40000</v>
      </c>
      <c r="D17">
        <f t="shared" si="1"/>
        <v>0.0016</v>
      </c>
      <c r="E17">
        <f t="shared" si="2"/>
        <v>0.02228552868919054</v>
      </c>
      <c r="F17" s="6">
        <f t="shared" si="3"/>
        <v>0.02228552868919054</v>
      </c>
      <c r="G17">
        <f t="shared" si="26"/>
        <v>-6.7361889475004615</v>
      </c>
      <c r="H17">
        <f t="shared" si="4"/>
        <v>0.022037964497284658</v>
      </c>
      <c r="I17">
        <f t="shared" si="5"/>
        <v>0.04207892062347529</v>
      </c>
      <c r="J17">
        <f t="shared" si="6"/>
        <v>-171.35380768952018</v>
      </c>
      <c r="K17">
        <f t="shared" si="7"/>
        <v>0.022283531964917003</v>
      </c>
      <c r="L17">
        <f t="shared" si="8"/>
        <v>0.0003366742033401593</v>
      </c>
      <c r="M17">
        <f t="shared" si="9"/>
        <v>-168.62421312795036</v>
      </c>
      <c r="N17">
        <f t="shared" si="10"/>
        <v>0.022285528559576186</v>
      </c>
      <c r="O17">
        <f t="shared" si="11"/>
        <v>2.185328096260264E-08</v>
      </c>
      <c r="P17">
        <f t="shared" si="12"/>
        <v>-168.602323378663</v>
      </c>
      <c r="Q17">
        <f t="shared" si="13"/>
        <v>0.02228552868919054</v>
      </c>
      <c r="R17">
        <f t="shared" si="14"/>
        <v>0</v>
      </c>
      <c r="S17">
        <f t="shared" si="15"/>
        <v>-168.60232195778735</v>
      </c>
      <c r="T17">
        <f t="shared" si="16"/>
        <v>0.02228552868919054</v>
      </c>
      <c r="U17">
        <f t="shared" si="17"/>
        <v>0</v>
      </c>
      <c r="V17">
        <f t="shared" si="18"/>
        <v>-168.60232195778735</v>
      </c>
      <c r="W17">
        <f t="shared" si="19"/>
        <v>0.02228552868919054</v>
      </c>
      <c r="X17">
        <f t="shared" si="20"/>
        <v>0</v>
      </c>
      <c r="Y17">
        <f t="shared" si="21"/>
        <v>-168.60232195778735</v>
      </c>
      <c r="Z17">
        <f t="shared" si="22"/>
        <v>0.02228552868919054</v>
      </c>
      <c r="AA17">
        <f t="shared" si="23"/>
        <v>0</v>
      </c>
      <c r="AB17">
        <f t="shared" si="24"/>
        <v>-168.60232195778735</v>
      </c>
      <c r="AC17">
        <f t="shared" si="25"/>
        <v>0.02228552868919054</v>
      </c>
    </row>
    <row r="18" spans="1:29" ht="12.75">
      <c r="A18">
        <v>5</v>
      </c>
      <c r="B18">
        <v>10000</v>
      </c>
      <c r="C18" s="6">
        <f t="shared" si="0"/>
        <v>50000</v>
      </c>
      <c r="D18">
        <f t="shared" si="1"/>
        <v>0.00128</v>
      </c>
      <c r="E18">
        <f t="shared" si="2"/>
        <v>0.021247883751739916</v>
      </c>
      <c r="F18" s="6">
        <f t="shared" si="3"/>
        <v>0.021247883751739916</v>
      </c>
      <c r="G18">
        <f t="shared" si="26"/>
        <v>-6.901505102813076</v>
      </c>
      <c r="H18">
        <f t="shared" si="4"/>
        <v>0.02099483051915017</v>
      </c>
      <c r="I18">
        <f t="shared" si="5"/>
        <v>0.04604581068965086</v>
      </c>
      <c r="J18">
        <f t="shared" si="6"/>
        <v>-183.5508677361</v>
      </c>
      <c r="K18">
        <f t="shared" si="7"/>
        <v>0.02124569182674068</v>
      </c>
      <c r="L18">
        <f t="shared" si="8"/>
        <v>0.00039542357264910066</v>
      </c>
      <c r="M18">
        <f t="shared" si="9"/>
        <v>-180.41364369130733</v>
      </c>
      <c r="N18">
        <f t="shared" si="10"/>
        <v>0.02124788358765498</v>
      </c>
      <c r="O18">
        <f t="shared" si="11"/>
        <v>2.959872968943955E-08</v>
      </c>
      <c r="P18">
        <f t="shared" si="12"/>
        <v>-180.38663574922836</v>
      </c>
      <c r="Q18">
        <f t="shared" si="13"/>
        <v>0.021247883751739916</v>
      </c>
      <c r="R18">
        <f t="shared" si="14"/>
        <v>0</v>
      </c>
      <c r="S18">
        <f t="shared" si="15"/>
        <v>-180.38663372755104</v>
      </c>
      <c r="T18">
        <f t="shared" si="16"/>
        <v>0.021247883751739916</v>
      </c>
      <c r="U18">
        <f t="shared" si="17"/>
        <v>0</v>
      </c>
      <c r="V18">
        <f t="shared" si="18"/>
        <v>-180.38663372755104</v>
      </c>
      <c r="W18">
        <f t="shared" si="19"/>
        <v>0.021247883751739916</v>
      </c>
      <c r="X18">
        <f t="shared" si="20"/>
        <v>0</v>
      </c>
      <c r="Y18">
        <f t="shared" si="21"/>
        <v>-180.38663372755104</v>
      </c>
      <c r="Z18">
        <f t="shared" si="22"/>
        <v>0.021247883751739916</v>
      </c>
      <c r="AA18">
        <f t="shared" si="23"/>
        <v>0</v>
      </c>
      <c r="AB18">
        <f t="shared" si="24"/>
        <v>-180.38663372755104</v>
      </c>
      <c r="AC18">
        <f t="shared" si="25"/>
        <v>0.021247883751739916</v>
      </c>
    </row>
    <row r="19" spans="1:29" ht="12.75">
      <c r="A19">
        <v>7</v>
      </c>
      <c r="B19">
        <v>10000</v>
      </c>
      <c r="C19" s="6">
        <f t="shared" si="0"/>
        <v>70000</v>
      </c>
      <c r="D19">
        <f t="shared" si="1"/>
        <v>0.0009142857142857143</v>
      </c>
      <c r="E19">
        <f t="shared" si="2"/>
        <v>0.019833835395488796</v>
      </c>
      <c r="F19" s="6">
        <f t="shared" si="3"/>
        <v>0.019833835395488796</v>
      </c>
      <c r="G19">
        <f t="shared" si="26"/>
        <v>-7.146605075981264</v>
      </c>
      <c r="H19">
        <f t="shared" si="4"/>
        <v>0.019579447520585946</v>
      </c>
      <c r="I19">
        <f t="shared" si="5"/>
        <v>0.05104875782486751</v>
      </c>
      <c r="J19">
        <f t="shared" si="6"/>
        <v>-202.5676488118721</v>
      </c>
      <c r="K19">
        <f t="shared" si="7"/>
        <v>0.01983145596381114</v>
      </c>
      <c r="L19">
        <f t="shared" si="8"/>
        <v>0.0004730680056290737</v>
      </c>
      <c r="M19">
        <f t="shared" si="9"/>
        <v>-198.83289874098628</v>
      </c>
      <c r="N19">
        <f t="shared" si="10"/>
        <v>0.01983383518781594</v>
      </c>
      <c r="O19">
        <f t="shared" si="11"/>
        <v>4.128498876099229E-08</v>
      </c>
      <c r="P19">
        <f t="shared" si="12"/>
        <v>-198.79819586917552</v>
      </c>
      <c r="Q19">
        <f t="shared" si="13"/>
        <v>0.019833835395488796</v>
      </c>
      <c r="R19">
        <f t="shared" si="14"/>
        <v>0</v>
      </c>
      <c r="S19">
        <f t="shared" si="15"/>
        <v>-198.79819284055003</v>
      </c>
      <c r="T19">
        <f t="shared" si="16"/>
        <v>0.019833835395488796</v>
      </c>
      <c r="U19">
        <f t="shared" si="17"/>
        <v>0</v>
      </c>
      <c r="V19">
        <f t="shared" si="18"/>
        <v>-198.79819284055003</v>
      </c>
      <c r="W19">
        <f t="shared" si="19"/>
        <v>0.019833835395488796</v>
      </c>
      <c r="X19">
        <f t="shared" si="20"/>
        <v>0</v>
      </c>
      <c r="Y19">
        <f t="shared" si="21"/>
        <v>-198.79819284055003</v>
      </c>
      <c r="Z19">
        <f t="shared" si="22"/>
        <v>0.019833835395488796</v>
      </c>
      <c r="AA19">
        <f t="shared" si="23"/>
        <v>0</v>
      </c>
      <c r="AB19">
        <f t="shared" si="24"/>
        <v>-198.79819284055003</v>
      </c>
      <c r="AC19">
        <f t="shared" si="25"/>
        <v>0.019833835395488796</v>
      </c>
    </row>
    <row r="20" spans="1:29" ht="12.75">
      <c r="A20">
        <v>8.5</v>
      </c>
      <c r="B20">
        <v>10000</v>
      </c>
      <c r="C20" s="6">
        <f t="shared" si="0"/>
        <v>85000</v>
      </c>
      <c r="D20">
        <f t="shared" si="1"/>
        <v>0.0007529411764705883</v>
      </c>
      <c r="E20">
        <f t="shared" si="2"/>
        <v>0.019093693618457273</v>
      </c>
      <c r="F20" s="6">
        <f t="shared" si="3"/>
        <v>0.019093693618457273</v>
      </c>
      <c r="G20">
        <f t="shared" si="26"/>
        <v>-7.285199642177787</v>
      </c>
      <c r="H20">
        <f t="shared" si="4"/>
        <v>0.018841569855310963</v>
      </c>
      <c r="I20">
        <f t="shared" si="5"/>
        <v>0.05338540116516022</v>
      </c>
      <c r="J20">
        <f t="shared" si="6"/>
        <v>-213.8050317146487</v>
      </c>
      <c r="K20">
        <f t="shared" si="7"/>
        <v>0.01909126183279637</v>
      </c>
      <c r="L20">
        <f t="shared" si="8"/>
        <v>0.0005100002408005011</v>
      </c>
      <c r="M20">
        <f t="shared" si="9"/>
        <v>-209.7419941176182</v>
      </c>
      <c r="N20">
        <f t="shared" si="10"/>
        <v>0.019093693392784848</v>
      </c>
      <c r="O20">
        <f t="shared" si="11"/>
        <v>4.732420055830744E-08</v>
      </c>
      <c r="P20">
        <f t="shared" si="12"/>
        <v>-209.70307118647088</v>
      </c>
      <c r="Q20">
        <f t="shared" si="13"/>
        <v>0.019093693618457273</v>
      </c>
      <c r="R20">
        <f t="shared" si="14"/>
        <v>0</v>
      </c>
      <c r="S20">
        <f t="shared" si="15"/>
        <v>-209.7030675746117</v>
      </c>
      <c r="T20">
        <f t="shared" si="16"/>
        <v>0.019093693618457273</v>
      </c>
      <c r="U20">
        <f t="shared" si="17"/>
        <v>0</v>
      </c>
      <c r="V20">
        <f t="shared" si="18"/>
        <v>-209.7030675746117</v>
      </c>
      <c r="W20">
        <f t="shared" si="19"/>
        <v>0.019093693618457273</v>
      </c>
      <c r="X20">
        <f t="shared" si="20"/>
        <v>0</v>
      </c>
      <c r="Y20">
        <f t="shared" si="21"/>
        <v>-209.7030675746117</v>
      </c>
      <c r="Z20">
        <f t="shared" si="22"/>
        <v>0.019093693618457273</v>
      </c>
      <c r="AA20">
        <f t="shared" si="23"/>
        <v>0</v>
      </c>
      <c r="AB20">
        <f t="shared" si="24"/>
        <v>-209.7030675746117</v>
      </c>
      <c r="AC20">
        <f t="shared" si="25"/>
        <v>0.019093693618457273</v>
      </c>
    </row>
    <row r="21" spans="1:29" ht="12.75">
      <c r="A21">
        <v>1</v>
      </c>
      <c r="B21">
        <v>100000</v>
      </c>
      <c r="C21" s="6">
        <f t="shared" si="0"/>
        <v>100000</v>
      </c>
      <c r="D21">
        <f t="shared" si="1"/>
        <v>0.00064</v>
      </c>
      <c r="E21">
        <f t="shared" si="2"/>
        <v>0.01851386607747164</v>
      </c>
      <c r="F21" s="6">
        <f t="shared" si="3"/>
        <v>0.01851386607747164</v>
      </c>
      <c r="G21">
        <f t="shared" si="26"/>
        <v>-7.399281183316118</v>
      </c>
      <c r="H21">
        <f t="shared" si="4"/>
        <v>0.01826505301479386</v>
      </c>
      <c r="I21">
        <f t="shared" si="5"/>
        <v>0.05501617579561291</v>
      </c>
      <c r="J21">
        <f t="shared" si="6"/>
        <v>-223.309701441088</v>
      </c>
      <c r="K21">
        <f t="shared" si="7"/>
        <v>0.018511420169649098</v>
      </c>
      <c r="L21">
        <f t="shared" si="8"/>
        <v>0.0005355674950084932</v>
      </c>
      <c r="M21">
        <f t="shared" si="9"/>
        <v>-218.98581819323832</v>
      </c>
      <c r="N21">
        <f t="shared" si="10"/>
        <v>0.018513865841699586</v>
      </c>
      <c r="O21">
        <f t="shared" si="11"/>
        <v>5.162078409171045E-08</v>
      </c>
      <c r="P21">
        <f t="shared" si="12"/>
        <v>-218.94360650023188</v>
      </c>
      <c r="Q21">
        <f t="shared" si="13"/>
        <v>0.01851386607747164</v>
      </c>
      <c r="R21">
        <f t="shared" si="14"/>
        <v>0</v>
      </c>
      <c r="S21">
        <f t="shared" si="15"/>
        <v>-218.94360243152823</v>
      </c>
      <c r="T21">
        <f t="shared" si="16"/>
        <v>0.01851386607747164</v>
      </c>
      <c r="U21">
        <f t="shared" si="17"/>
        <v>0</v>
      </c>
      <c r="V21">
        <f t="shared" si="18"/>
        <v>-218.94360243152823</v>
      </c>
      <c r="W21">
        <f t="shared" si="19"/>
        <v>0.01851386607747164</v>
      </c>
      <c r="X21">
        <f t="shared" si="20"/>
        <v>0</v>
      </c>
      <c r="Y21">
        <f t="shared" si="21"/>
        <v>-218.94360243152823</v>
      </c>
      <c r="Z21">
        <f t="shared" si="22"/>
        <v>0.01851386607747164</v>
      </c>
      <c r="AA21">
        <f t="shared" si="23"/>
        <v>0</v>
      </c>
      <c r="AB21">
        <f t="shared" si="24"/>
        <v>-218.94360243152823</v>
      </c>
      <c r="AC21">
        <f t="shared" si="25"/>
        <v>0.01851386607747164</v>
      </c>
    </row>
    <row r="22" spans="1:29" ht="12.75">
      <c r="A22">
        <v>1.5</v>
      </c>
      <c r="B22">
        <v>100000</v>
      </c>
      <c r="C22" s="6">
        <f t="shared" si="0"/>
        <v>150000</v>
      </c>
      <c r="D22">
        <f t="shared" si="1"/>
        <v>0.00042666666666666667</v>
      </c>
      <c r="E22">
        <f t="shared" si="2"/>
        <v>0.01721421860209681</v>
      </c>
      <c r="F22" s="6">
        <f t="shared" si="3"/>
        <v>0.01721421860209681</v>
      </c>
      <c r="G22">
        <f t="shared" si="26"/>
        <v>-7.6745207769833135</v>
      </c>
      <c r="H22">
        <f t="shared" si="4"/>
        <v>0.016978427623152173</v>
      </c>
      <c r="I22">
        <f t="shared" si="5"/>
        <v>0.05768737426745574</v>
      </c>
      <c r="J22">
        <f t="shared" si="6"/>
        <v>-247.1398332314642</v>
      </c>
      <c r="K22">
        <f t="shared" si="7"/>
        <v>0.017211847600470953</v>
      </c>
      <c r="L22">
        <f t="shared" si="8"/>
        <v>0.0005743089973000437</v>
      </c>
      <c r="M22">
        <f t="shared" si="9"/>
        <v>-242.2465352499779</v>
      </c>
      <c r="N22">
        <f t="shared" si="10"/>
        <v>0.01721421836295351</v>
      </c>
      <c r="O22">
        <f t="shared" si="11"/>
        <v>5.7919951501617106E-08</v>
      </c>
      <c r="P22">
        <f t="shared" si="12"/>
        <v>-242.19767614472903</v>
      </c>
      <c r="Q22">
        <f t="shared" si="13"/>
        <v>0.01721421860209681</v>
      </c>
      <c r="R22">
        <f t="shared" si="14"/>
        <v>0</v>
      </c>
      <c r="S22">
        <f t="shared" si="15"/>
        <v>-242.1976712170576</v>
      </c>
      <c r="T22">
        <f t="shared" si="16"/>
        <v>0.01721421860209681</v>
      </c>
      <c r="U22">
        <f t="shared" si="17"/>
        <v>0</v>
      </c>
      <c r="V22">
        <f t="shared" si="18"/>
        <v>-242.1976712170576</v>
      </c>
      <c r="W22">
        <f t="shared" si="19"/>
        <v>0.01721421860209681</v>
      </c>
      <c r="X22">
        <f t="shared" si="20"/>
        <v>0</v>
      </c>
      <c r="Y22">
        <f t="shared" si="21"/>
        <v>-242.1976712170576</v>
      </c>
      <c r="Z22">
        <f t="shared" si="22"/>
        <v>0.01721421860209681</v>
      </c>
      <c r="AA22">
        <f t="shared" si="23"/>
        <v>0</v>
      </c>
      <c r="AB22">
        <f t="shared" si="24"/>
        <v>-242.1976712170576</v>
      </c>
      <c r="AC22">
        <f t="shared" si="25"/>
        <v>0.01721421860209681</v>
      </c>
    </row>
    <row r="23" spans="1:29" ht="12.75">
      <c r="A23">
        <v>2</v>
      </c>
      <c r="B23">
        <v>100000</v>
      </c>
      <c r="C23" s="6">
        <f t="shared" si="0"/>
        <v>200000</v>
      </c>
      <c r="D23">
        <f t="shared" si="1"/>
        <v>0.00032</v>
      </c>
      <c r="E23">
        <f t="shared" si="2"/>
        <v>0.016410394814283066</v>
      </c>
      <c r="F23" s="6">
        <f t="shared" si="3"/>
        <v>0.016410394814283066</v>
      </c>
      <c r="G23">
        <f t="shared" si="26"/>
        <v>-7.859800482980316</v>
      </c>
      <c r="H23">
        <f t="shared" si="4"/>
        <v>0.016187394700233913</v>
      </c>
      <c r="I23">
        <f t="shared" si="5"/>
        <v>0.058246593389902124</v>
      </c>
      <c r="J23">
        <f t="shared" si="6"/>
        <v>-263.8344267665049</v>
      </c>
      <c r="K23">
        <f t="shared" si="7"/>
        <v>0.016408164196102058</v>
      </c>
      <c r="L23">
        <f t="shared" si="8"/>
        <v>0.000576863960722207</v>
      </c>
      <c r="M23">
        <f t="shared" si="9"/>
        <v>-258.6375153617267</v>
      </c>
      <c r="N23">
        <f t="shared" si="10"/>
        <v>0.01641039459164199</v>
      </c>
      <c r="O23">
        <f t="shared" si="11"/>
        <v>5.75718415163351E-08</v>
      </c>
      <c r="P23">
        <f t="shared" si="12"/>
        <v>-258.58589347338324</v>
      </c>
      <c r="Q23">
        <f t="shared" si="13"/>
        <v>0.016410394814283066</v>
      </c>
      <c r="R23">
        <f t="shared" si="14"/>
        <v>0</v>
      </c>
      <c r="S23">
        <f t="shared" si="15"/>
        <v>-258.5858883212837</v>
      </c>
      <c r="T23">
        <f t="shared" si="16"/>
        <v>0.016410394814283066</v>
      </c>
      <c r="U23">
        <f t="shared" si="17"/>
        <v>0</v>
      </c>
      <c r="V23">
        <f t="shared" si="18"/>
        <v>-258.5858883212837</v>
      </c>
      <c r="W23">
        <f t="shared" si="19"/>
        <v>0.016410394814283066</v>
      </c>
      <c r="X23">
        <f t="shared" si="20"/>
        <v>0</v>
      </c>
      <c r="Y23">
        <f t="shared" si="21"/>
        <v>-258.5858883212837</v>
      </c>
      <c r="Z23">
        <f t="shared" si="22"/>
        <v>0.016410394814283066</v>
      </c>
      <c r="AA23">
        <f t="shared" si="23"/>
        <v>0</v>
      </c>
      <c r="AB23">
        <f t="shared" si="24"/>
        <v>-258.5858883212837</v>
      </c>
      <c r="AC23">
        <f t="shared" si="25"/>
        <v>0.016410394814283066</v>
      </c>
    </row>
    <row r="24" spans="1:29" ht="12.75">
      <c r="A24">
        <v>3</v>
      </c>
      <c r="B24">
        <v>100000</v>
      </c>
      <c r="C24" s="6">
        <f t="shared" si="0"/>
        <v>300000</v>
      </c>
      <c r="D24">
        <f t="shared" si="1"/>
        <v>0.00021333333333333333</v>
      </c>
      <c r="E24">
        <f t="shared" si="2"/>
        <v>0.015430606110170783</v>
      </c>
      <c r="F24" s="6">
        <f t="shared" si="3"/>
        <v>0.015430606110170783</v>
      </c>
      <c r="G24">
        <f t="shared" si="26"/>
        <v>-8.103100661883218</v>
      </c>
      <c r="H24">
        <f t="shared" si="4"/>
        <v>0.015229916839679896</v>
      </c>
      <c r="I24">
        <f t="shared" si="5"/>
        <v>0.05692776276586997</v>
      </c>
      <c r="J24">
        <f t="shared" si="6"/>
        <v>-286.41387666368456</v>
      </c>
      <c r="K24">
        <f t="shared" si="7"/>
        <v>0.015428677330718241</v>
      </c>
      <c r="L24">
        <f t="shared" si="8"/>
        <v>0.0005419176915850699</v>
      </c>
      <c r="M24">
        <f t="shared" si="9"/>
        <v>-280.98994736395525</v>
      </c>
      <c r="N24">
        <f t="shared" si="10"/>
        <v>0.015430605932423281</v>
      </c>
      <c r="O24">
        <f t="shared" si="11"/>
        <v>4.993605706715698E-08</v>
      </c>
      <c r="P24">
        <f t="shared" si="12"/>
        <v>-280.93816530863245</v>
      </c>
      <c r="Q24">
        <f t="shared" si="13"/>
        <v>0.015430606110170783</v>
      </c>
      <c r="R24">
        <f t="shared" si="14"/>
        <v>0</v>
      </c>
      <c r="S24">
        <f t="shared" si="15"/>
        <v>-280.93816053693405</v>
      </c>
      <c r="T24">
        <f t="shared" si="16"/>
        <v>0.015430606110170783</v>
      </c>
      <c r="U24">
        <f t="shared" si="17"/>
        <v>0</v>
      </c>
      <c r="V24">
        <f t="shared" si="18"/>
        <v>-280.93816053693405</v>
      </c>
      <c r="W24">
        <f t="shared" si="19"/>
        <v>0.015430606110170783</v>
      </c>
      <c r="X24">
        <f t="shared" si="20"/>
        <v>0</v>
      </c>
      <c r="Y24">
        <f t="shared" si="21"/>
        <v>-280.93816053693405</v>
      </c>
      <c r="Z24">
        <f t="shared" si="22"/>
        <v>0.015430606110170783</v>
      </c>
      <c r="AA24">
        <f t="shared" si="23"/>
        <v>0</v>
      </c>
      <c r="AB24">
        <f t="shared" si="24"/>
        <v>-280.93816053693405</v>
      </c>
      <c r="AC24">
        <f t="shared" si="25"/>
        <v>0.015430606110170783</v>
      </c>
    </row>
    <row r="25" spans="1:29" ht="12.75">
      <c r="A25">
        <v>4</v>
      </c>
      <c r="B25">
        <v>100000</v>
      </c>
      <c r="C25" s="6">
        <f t="shared" si="0"/>
        <v>400000</v>
      </c>
      <c r="D25">
        <f t="shared" si="1"/>
        <v>0.00016</v>
      </c>
      <c r="E25">
        <f t="shared" si="2"/>
        <v>0.014836685729762995</v>
      </c>
      <c r="F25" s="6">
        <f t="shared" si="3"/>
        <v>0.014836685729762995</v>
      </c>
      <c r="G25">
        <f t="shared" si="26"/>
        <v>-8.260673961094028</v>
      </c>
      <c r="H25">
        <f t="shared" si="4"/>
        <v>0.014654433590873447</v>
      </c>
      <c r="I25">
        <f t="shared" si="5"/>
        <v>0.054417862956718466</v>
      </c>
      <c r="J25">
        <f t="shared" si="6"/>
        <v>-301.32823135540616</v>
      </c>
      <c r="K25">
        <f t="shared" si="7"/>
        <v>0.01483502690173563</v>
      </c>
      <c r="L25">
        <f t="shared" si="8"/>
        <v>0.0004908394216887046</v>
      </c>
      <c r="M25">
        <f t="shared" si="9"/>
        <v>-295.9197655487086</v>
      </c>
      <c r="N25">
        <f t="shared" si="10"/>
        <v>0.014836685592633748</v>
      </c>
      <c r="O25">
        <f t="shared" si="11"/>
        <v>4.057254621159245E-08</v>
      </c>
      <c r="P25">
        <f t="shared" si="12"/>
        <v>-295.8708466466313</v>
      </c>
      <c r="Q25">
        <f t="shared" si="13"/>
        <v>0.014836685729762995</v>
      </c>
      <c r="R25">
        <f t="shared" si="14"/>
        <v>0</v>
      </c>
      <c r="S25">
        <f t="shared" si="15"/>
        <v>-295.8708426029112</v>
      </c>
      <c r="T25">
        <f t="shared" si="16"/>
        <v>0.014836685729762995</v>
      </c>
      <c r="U25">
        <f t="shared" si="17"/>
        <v>0</v>
      </c>
      <c r="V25">
        <f t="shared" si="18"/>
        <v>-295.8708426029112</v>
      </c>
      <c r="W25">
        <f t="shared" si="19"/>
        <v>0.014836685729762995</v>
      </c>
      <c r="X25">
        <f t="shared" si="20"/>
        <v>0</v>
      </c>
      <c r="Y25">
        <f t="shared" si="21"/>
        <v>-295.8708426029112</v>
      </c>
      <c r="Z25">
        <f t="shared" si="22"/>
        <v>0.014836685729762995</v>
      </c>
      <c r="AA25">
        <f t="shared" si="23"/>
        <v>0</v>
      </c>
      <c r="AB25">
        <f t="shared" si="24"/>
        <v>-295.8708426029112</v>
      </c>
      <c r="AC25">
        <f t="shared" si="25"/>
        <v>0.014836685729762995</v>
      </c>
    </row>
    <row r="26" spans="1:29" ht="12.75">
      <c r="A26">
        <v>5</v>
      </c>
      <c r="B26">
        <v>100000</v>
      </c>
      <c r="C26" s="6">
        <f t="shared" si="0"/>
        <v>500000</v>
      </c>
      <c r="D26">
        <f t="shared" si="1"/>
        <v>0.000128</v>
      </c>
      <c r="E26">
        <f t="shared" si="2"/>
        <v>0.01443018231760943</v>
      </c>
      <c r="F26" s="6">
        <f t="shared" si="3"/>
        <v>0.01443018231760943</v>
      </c>
      <c r="G26">
        <f t="shared" si="26"/>
        <v>-8.373135519104205</v>
      </c>
      <c r="H26">
        <f t="shared" si="4"/>
        <v>0.014263422915014074</v>
      </c>
      <c r="I26">
        <f t="shared" si="5"/>
        <v>0.05159077172650406</v>
      </c>
      <c r="J26">
        <f t="shared" si="6"/>
        <v>-312.0498525373222</v>
      </c>
      <c r="K26">
        <f t="shared" si="7"/>
        <v>0.014428751535768137</v>
      </c>
      <c r="L26">
        <f t="shared" si="8"/>
        <v>0.00043888274165837515</v>
      </c>
      <c r="M26">
        <f t="shared" si="9"/>
        <v>-306.76583623829583</v>
      </c>
      <c r="N26">
        <f t="shared" si="10"/>
        <v>0.014430182212492247</v>
      </c>
      <c r="O26">
        <f t="shared" si="11"/>
        <v>3.2241622704987094E-08</v>
      </c>
      <c r="P26">
        <f t="shared" si="12"/>
        <v>-306.72076623877734</v>
      </c>
      <c r="Q26">
        <f t="shared" si="13"/>
        <v>0.01443018231760943</v>
      </c>
      <c r="R26">
        <f t="shared" si="14"/>
        <v>0</v>
      </c>
      <c r="S26">
        <f t="shared" si="15"/>
        <v>-306.7207629277228</v>
      </c>
      <c r="T26">
        <f t="shared" si="16"/>
        <v>0.01443018231760943</v>
      </c>
      <c r="U26">
        <f t="shared" si="17"/>
        <v>0</v>
      </c>
      <c r="V26">
        <f t="shared" si="18"/>
        <v>-306.7207629277228</v>
      </c>
      <c r="W26">
        <f t="shared" si="19"/>
        <v>0.01443018231760943</v>
      </c>
      <c r="X26">
        <f t="shared" si="20"/>
        <v>0</v>
      </c>
      <c r="Y26">
        <f t="shared" si="21"/>
        <v>-306.7207629277228</v>
      </c>
      <c r="Z26">
        <f t="shared" si="22"/>
        <v>0.01443018231760943</v>
      </c>
      <c r="AA26">
        <f t="shared" si="23"/>
        <v>0</v>
      </c>
      <c r="AB26">
        <f t="shared" si="24"/>
        <v>-306.7207629277228</v>
      </c>
      <c r="AC26">
        <f t="shared" si="25"/>
        <v>0.01443018231760943</v>
      </c>
    </row>
    <row r="27" spans="1:29" ht="12.75">
      <c r="A27">
        <v>7</v>
      </c>
      <c r="B27">
        <v>100000</v>
      </c>
      <c r="C27" s="6">
        <f t="shared" si="0"/>
        <v>700000</v>
      </c>
      <c r="D27">
        <f t="shared" si="1"/>
        <v>9.142857142857143E-05</v>
      </c>
      <c r="E27">
        <f t="shared" si="2"/>
        <v>0.013901020177042554</v>
      </c>
      <c r="F27" s="6">
        <f t="shared" si="3"/>
        <v>0.013901020177042554</v>
      </c>
      <c r="G27">
        <f t="shared" si="26"/>
        <v>-8.525253216572704</v>
      </c>
      <c r="H27">
        <f t="shared" si="4"/>
        <v>0.013758954216067812</v>
      </c>
      <c r="I27">
        <f t="shared" si="5"/>
        <v>0.046040113818024864</v>
      </c>
      <c r="J27">
        <f t="shared" si="6"/>
        <v>-326.56029504704463</v>
      </c>
      <c r="K27">
        <f t="shared" si="7"/>
        <v>0.013899939248591108</v>
      </c>
      <c r="L27">
        <f t="shared" si="8"/>
        <v>0.0003476596549614186</v>
      </c>
      <c r="M27">
        <f t="shared" si="9"/>
        <v>-321.64917771252493</v>
      </c>
      <c r="N27">
        <f t="shared" si="10"/>
        <v>0.013901020114575079</v>
      </c>
      <c r="O27">
        <f t="shared" si="11"/>
        <v>2.0090290320240456E-08</v>
      </c>
      <c r="P27">
        <f t="shared" si="12"/>
        <v>-321.6120044776136</v>
      </c>
      <c r="Q27">
        <f t="shared" si="13"/>
        <v>0.013901020177042554</v>
      </c>
      <c r="R27">
        <f t="shared" si="14"/>
        <v>0</v>
      </c>
      <c r="S27">
        <f t="shared" si="15"/>
        <v>-321.6120023294345</v>
      </c>
      <c r="T27">
        <f t="shared" si="16"/>
        <v>0.013901020177042554</v>
      </c>
      <c r="U27">
        <f t="shared" si="17"/>
        <v>0</v>
      </c>
      <c r="V27">
        <f t="shared" si="18"/>
        <v>-321.6120023294345</v>
      </c>
      <c r="W27">
        <f t="shared" si="19"/>
        <v>0.013901020177042554</v>
      </c>
      <c r="X27">
        <f t="shared" si="20"/>
        <v>0</v>
      </c>
      <c r="Y27">
        <f t="shared" si="21"/>
        <v>-321.6120023294345</v>
      </c>
      <c r="Z27">
        <f t="shared" si="22"/>
        <v>0.013901020177042554</v>
      </c>
      <c r="AA27">
        <f t="shared" si="23"/>
        <v>0</v>
      </c>
      <c r="AB27">
        <f t="shared" si="24"/>
        <v>-321.6120023294345</v>
      </c>
      <c r="AC27">
        <f t="shared" si="25"/>
        <v>0.013901020177042554</v>
      </c>
    </row>
    <row r="28" spans="1:29" ht="12.75">
      <c r="A28">
        <v>8.5</v>
      </c>
      <c r="B28">
        <v>100000</v>
      </c>
      <c r="C28" s="6">
        <f t="shared" si="0"/>
        <v>850000</v>
      </c>
      <c r="D28">
        <f t="shared" si="1"/>
        <v>7.529411764705882E-05</v>
      </c>
      <c r="E28">
        <f t="shared" si="2"/>
        <v>0.013638588078199445</v>
      </c>
      <c r="F28" s="6">
        <f t="shared" si="3"/>
        <v>0.013638588078199445</v>
      </c>
      <c r="G28">
        <f t="shared" si="26"/>
        <v>-8.603087936027917</v>
      </c>
      <c r="H28">
        <f t="shared" si="4"/>
        <v>0.01351111765730836</v>
      </c>
      <c r="I28">
        <f t="shared" si="5"/>
        <v>0.04227150109520039</v>
      </c>
      <c r="J28">
        <f t="shared" si="6"/>
        <v>-333.9450658698933</v>
      </c>
      <c r="K28">
        <f t="shared" si="7"/>
        <v>0.013637699857243214</v>
      </c>
      <c r="L28">
        <f t="shared" si="8"/>
        <v>0.0002925135348785801</v>
      </c>
      <c r="M28">
        <f t="shared" si="9"/>
        <v>-329.3411551076676</v>
      </c>
      <c r="N28">
        <f t="shared" si="10"/>
        <v>0.013638588035141244</v>
      </c>
      <c r="O28">
        <f t="shared" si="11"/>
        <v>1.4179462937136122E-08</v>
      </c>
      <c r="P28">
        <f t="shared" si="12"/>
        <v>-329.30922663835895</v>
      </c>
      <c r="Q28">
        <f t="shared" si="13"/>
        <v>0.013638588078199445</v>
      </c>
      <c r="R28">
        <f t="shared" si="14"/>
        <v>0</v>
      </c>
      <c r="S28">
        <f t="shared" si="15"/>
        <v>-329.30922509061634</v>
      </c>
      <c r="T28">
        <f t="shared" si="16"/>
        <v>0.013638588078199445</v>
      </c>
      <c r="U28">
        <f t="shared" si="17"/>
        <v>0</v>
      </c>
      <c r="V28">
        <f t="shared" si="18"/>
        <v>-329.30922509061634</v>
      </c>
      <c r="W28">
        <f t="shared" si="19"/>
        <v>0.013638588078199445</v>
      </c>
      <c r="X28">
        <f t="shared" si="20"/>
        <v>0</v>
      </c>
      <c r="Y28">
        <f t="shared" si="21"/>
        <v>-329.30922509061634</v>
      </c>
      <c r="Z28">
        <f t="shared" si="22"/>
        <v>0.013638588078199445</v>
      </c>
      <c r="AA28">
        <f t="shared" si="23"/>
        <v>0</v>
      </c>
      <c r="AB28">
        <f t="shared" si="24"/>
        <v>-329.30922509061634</v>
      </c>
      <c r="AC28">
        <f t="shared" si="25"/>
        <v>0.013638588078199445</v>
      </c>
    </row>
    <row r="29" spans="1:29" ht="12.75">
      <c r="A29">
        <v>1</v>
      </c>
      <c r="B29">
        <v>1000000</v>
      </c>
      <c r="C29" s="6">
        <f t="shared" si="0"/>
        <v>1000000</v>
      </c>
      <c r="D29">
        <f t="shared" si="1"/>
        <v>6.4E-05</v>
      </c>
      <c r="E29">
        <f t="shared" si="2"/>
        <v>0.01344143769250849</v>
      </c>
      <c r="F29" s="6">
        <f t="shared" si="3"/>
        <v>0.01344143769250849</v>
      </c>
      <c r="G29">
        <f t="shared" si="26"/>
        <v>-8.662584736531102</v>
      </c>
      <c r="H29">
        <f t="shared" si="4"/>
        <v>0.013326159538701882</v>
      </c>
      <c r="I29">
        <f t="shared" si="5"/>
        <v>0.03889229078766654</v>
      </c>
      <c r="J29">
        <f t="shared" si="6"/>
        <v>-339.5511692468651</v>
      </c>
      <c r="K29">
        <f t="shared" si="7"/>
        <v>0.01344069983280227</v>
      </c>
      <c r="L29">
        <f t="shared" si="8"/>
        <v>0.00024735539690112773</v>
      </c>
      <c r="M29">
        <f t="shared" si="9"/>
        <v>-335.24735721315585</v>
      </c>
      <c r="N29">
        <f t="shared" si="10"/>
        <v>0.013441437662323008</v>
      </c>
      <c r="O29">
        <f t="shared" si="11"/>
        <v>1.0118775151113368E-08</v>
      </c>
      <c r="P29">
        <f t="shared" si="12"/>
        <v>-335.2199293405357</v>
      </c>
      <c r="Q29">
        <f t="shared" si="13"/>
        <v>0.01344143769250849</v>
      </c>
      <c r="R29">
        <f t="shared" si="14"/>
        <v>0</v>
      </c>
      <c r="S29">
        <f t="shared" si="15"/>
        <v>-335.2199282185054</v>
      </c>
      <c r="T29">
        <f t="shared" si="16"/>
        <v>0.01344143769250849</v>
      </c>
      <c r="U29">
        <f t="shared" si="17"/>
        <v>0</v>
      </c>
      <c r="V29">
        <f t="shared" si="18"/>
        <v>-335.2199282185054</v>
      </c>
      <c r="W29">
        <f t="shared" si="19"/>
        <v>0.01344143769250849</v>
      </c>
      <c r="X29">
        <f t="shared" si="20"/>
        <v>0</v>
      </c>
      <c r="Y29">
        <f t="shared" si="21"/>
        <v>-335.2199282185054</v>
      </c>
      <c r="Z29">
        <f t="shared" si="22"/>
        <v>0.01344143769250849</v>
      </c>
      <c r="AA29">
        <f t="shared" si="23"/>
        <v>0</v>
      </c>
      <c r="AB29">
        <f t="shared" si="24"/>
        <v>-335.2199282185054</v>
      </c>
      <c r="AC29">
        <f t="shared" si="25"/>
        <v>0.01344143769250849</v>
      </c>
    </row>
    <row r="30" spans="1:29" ht="12.75">
      <c r="A30">
        <v>1.5</v>
      </c>
      <c r="B30">
        <v>1000000</v>
      </c>
      <c r="C30" s="6">
        <f t="shared" si="0"/>
        <v>1500000</v>
      </c>
      <c r="D30">
        <f t="shared" si="1"/>
        <v>4.266666666666667E-05</v>
      </c>
      <c r="E30">
        <f t="shared" si="2"/>
        <v>0.01303133082963774</v>
      </c>
      <c r="F30" s="6">
        <f t="shared" si="3"/>
        <v>0.01303133082963774</v>
      </c>
      <c r="G30">
        <f t="shared" si="26"/>
        <v>-8.78905512964573</v>
      </c>
      <c r="H30">
        <f t="shared" si="4"/>
        <v>0.01294540442762028</v>
      </c>
      <c r="I30">
        <f t="shared" si="5"/>
        <v>0.030036109275863865</v>
      </c>
      <c r="J30">
        <f t="shared" si="6"/>
        <v>-351.2885482271155</v>
      </c>
      <c r="K30">
        <f t="shared" si="7"/>
        <v>0.0130309070989355</v>
      </c>
      <c r="L30">
        <f t="shared" si="8"/>
        <v>0.000147391277065978</v>
      </c>
      <c r="M30">
        <f t="shared" si="9"/>
        <v>-347.8503130963108</v>
      </c>
      <c r="N30">
        <f t="shared" si="10"/>
        <v>0.013031330819344874</v>
      </c>
      <c r="O30">
        <f t="shared" si="11"/>
        <v>3.58020280089022E-09</v>
      </c>
      <c r="P30">
        <f t="shared" si="12"/>
        <v>-347.83341443644014</v>
      </c>
      <c r="Q30">
        <f t="shared" si="13"/>
        <v>0.01303133082963774</v>
      </c>
      <c r="R30">
        <f t="shared" si="14"/>
        <v>0</v>
      </c>
      <c r="S30">
        <f t="shared" si="15"/>
        <v>-347.83341402596085</v>
      </c>
      <c r="T30">
        <f t="shared" si="16"/>
        <v>0.01303133082963774</v>
      </c>
      <c r="U30">
        <f t="shared" si="17"/>
        <v>0</v>
      </c>
      <c r="V30">
        <f t="shared" si="18"/>
        <v>-347.83341402596085</v>
      </c>
      <c r="W30">
        <f t="shared" si="19"/>
        <v>0.01303133082963774</v>
      </c>
      <c r="X30">
        <f t="shared" si="20"/>
        <v>0</v>
      </c>
      <c r="Y30">
        <f t="shared" si="21"/>
        <v>-347.83341402596085</v>
      </c>
      <c r="Z30">
        <f t="shared" si="22"/>
        <v>0.01303133082963774</v>
      </c>
      <c r="AA30">
        <f t="shared" si="23"/>
        <v>0</v>
      </c>
      <c r="AB30">
        <f t="shared" si="24"/>
        <v>-347.83341402596085</v>
      </c>
      <c r="AC30">
        <f t="shared" si="25"/>
        <v>0.01303133082963774</v>
      </c>
    </row>
    <row r="31" spans="1:29" ht="12.75">
      <c r="A31">
        <v>2</v>
      </c>
      <c r="B31">
        <v>1000000</v>
      </c>
      <c r="C31" s="6">
        <f t="shared" si="0"/>
        <v>2000000</v>
      </c>
      <c r="D31">
        <f t="shared" si="1"/>
        <v>3.2E-05</v>
      </c>
      <c r="E31">
        <f t="shared" si="2"/>
        <v>0.012803197041817602</v>
      </c>
      <c r="F31" s="6">
        <f t="shared" si="3"/>
        <v>0.012803197041817602</v>
      </c>
      <c r="G31">
        <f t="shared" si="26"/>
        <v>-8.860895039653252</v>
      </c>
      <c r="H31">
        <f t="shared" si="4"/>
        <v>0.012736345026692929</v>
      </c>
      <c r="I31">
        <f t="shared" si="5"/>
        <v>0.02382607145041149</v>
      </c>
      <c r="J31">
        <f t="shared" si="6"/>
        <v>-357.79883304022263</v>
      </c>
      <c r="K31">
        <f t="shared" si="7"/>
        <v>0.012802935717467297</v>
      </c>
      <c r="L31">
        <f t="shared" si="8"/>
        <v>9.27735574762778E-05</v>
      </c>
      <c r="M31">
        <f t="shared" si="9"/>
        <v>-355.01848088465925</v>
      </c>
      <c r="N31">
        <f t="shared" si="10"/>
        <v>0.012803197037827986</v>
      </c>
      <c r="O31">
        <f t="shared" si="11"/>
        <v>1.416344375115841E-09</v>
      </c>
      <c r="P31">
        <f t="shared" si="12"/>
        <v>-355.0076410623136</v>
      </c>
      <c r="Q31">
        <f t="shared" si="13"/>
        <v>0.012803197041817602</v>
      </c>
      <c r="R31">
        <f t="shared" si="14"/>
        <v>0</v>
      </c>
      <c r="S31">
        <f t="shared" si="15"/>
        <v>-355.0076408968244</v>
      </c>
      <c r="T31">
        <f t="shared" si="16"/>
        <v>0.012803197041817602</v>
      </c>
      <c r="U31">
        <f t="shared" si="17"/>
        <v>0</v>
      </c>
      <c r="V31">
        <f t="shared" si="18"/>
        <v>-355.0076408968244</v>
      </c>
      <c r="W31">
        <f t="shared" si="19"/>
        <v>0.012803197041817602</v>
      </c>
      <c r="X31">
        <f t="shared" si="20"/>
        <v>0</v>
      </c>
      <c r="Y31">
        <f t="shared" si="21"/>
        <v>-355.0076408968244</v>
      </c>
      <c r="Z31">
        <f t="shared" si="22"/>
        <v>0.012803197041817602</v>
      </c>
      <c r="AA31">
        <f t="shared" si="23"/>
        <v>0</v>
      </c>
      <c r="AB31">
        <f t="shared" si="24"/>
        <v>-355.0076408968244</v>
      </c>
      <c r="AC31">
        <f t="shared" si="25"/>
        <v>0.012803197041817602</v>
      </c>
    </row>
    <row r="32" spans="1:29" ht="12.75">
      <c r="A32">
        <v>3</v>
      </c>
      <c r="B32">
        <v>1000000</v>
      </c>
      <c r="C32" s="6">
        <f t="shared" si="0"/>
        <v>3000000</v>
      </c>
      <c r="D32">
        <f t="shared" si="1"/>
        <v>2.1333333333333335E-05</v>
      </c>
      <c r="E32">
        <f t="shared" si="2"/>
        <v>0.012555402654638786</v>
      </c>
      <c r="F32" s="6">
        <f t="shared" si="3"/>
        <v>0.012555402654638786</v>
      </c>
      <c r="G32">
        <f t="shared" si="26"/>
        <v>-8.94001125740591</v>
      </c>
      <c r="H32">
        <f t="shared" si="4"/>
        <v>0.012511917400735581</v>
      </c>
      <c r="I32">
        <f t="shared" si="5"/>
        <v>0.015821548220513293</v>
      </c>
      <c r="J32">
        <f t="shared" si="6"/>
        <v>-364.7837903676272</v>
      </c>
      <c r="K32">
        <f t="shared" si="7"/>
        <v>0.012555289800053458</v>
      </c>
      <c r="L32">
        <f t="shared" si="8"/>
        <v>4.095442815277295E-05</v>
      </c>
      <c r="M32">
        <f t="shared" si="9"/>
        <v>-362.89800468479024</v>
      </c>
      <c r="N32">
        <f t="shared" si="10"/>
        <v>0.012555402653879118</v>
      </c>
      <c r="O32">
        <f t="shared" si="11"/>
        <v>2.7567814697704307E-10</v>
      </c>
      <c r="P32">
        <f t="shared" si="12"/>
        <v>-362.89311913507703</v>
      </c>
      <c r="Q32">
        <f t="shared" si="13"/>
        <v>0.012555402654638786</v>
      </c>
      <c r="R32">
        <f t="shared" si="14"/>
        <v>0</v>
      </c>
      <c r="S32">
        <f t="shared" si="15"/>
        <v>-362.8931191021908</v>
      </c>
      <c r="T32">
        <f t="shared" si="16"/>
        <v>0.012555402654638786</v>
      </c>
      <c r="U32">
        <f t="shared" si="17"/>
        <v>0</v>
      </c>
      <c r="V32">
        <f t="shared" si="18"/>
        <v>-362.8931191021908</v>
      </c>
      <c r="W32">
        <f t="shared" si="19"/>
        <v>0.012555402654638786</v>
      </c>
      <c r="X32">
        <f t="shared" si="20"/>
        <v>0</v>
      </c>
      <c r="Y32">
        <f t="shared" si="21"/>
        <v>-362.8931191021908</v>
      </c>
      <c r="Z32">
        <f t="shared" si="22"/>
        <v>0.012555402654638786</v>
      </c>
      <c r="AA32">
        <f t="shared" si="23"/>
        <v>0</v>
      </c>
      <c r="AB32">
        <f t="shared" si="24"/>
        <v>-362.8931191021908</v>
      </c>
      <c r="AC32">
        <f t="shared" si="25"/>
        <v>0.012555402654638786</v>
      </c>
    </row>
    <row r="33" spans="1:29" ht="12.75">
      <c r="A33">
        <v>4</v>
      </c>
      <c r="B33">
        <v>1000000</v>
      </c>
      <c r="C33" s="6">
        <f t="shared" si="0"/>
        <v>4000000</v>
      </c>
      <c r="D33">
        <f t="shared" si="1"/>
        <v>1.6E-05</v>
      </c>
      <c r="E33">
        <f t="shared" si="2"/>
        <v>0.012422724250644225</v>
      </c>
      <c r="F33" s="6">
        <f t="shared" si="3"/>
        <v>0.012422724250644225</v>
      </c>
      <c r="G33">
        <f t="shared" si="26"/>
        <v>-8.982789834223018</v>
      </c>
      <c r="H33">
        <f t="shared" si="4"/>
        <v>0.012393030608806038</v>
      </c>
      <c r="I33">
        <f t="shared" si="5"/>
        <v>0.01092132573946536</v>
      </c>
      <c r="J33">
        <f t="shared" si="6"/>
        <v>-368.4603235065283</v>
      </c>
      <c r="K33">
        <f t="shared" si="7"/>
        <v>0.012422671047796945</v>
      </c>
      <c r="L33">
        <f t="shared" si="8"/>
        <v>1.9533024055107262E-05</v>
      </c>
      <c r="M33">
        <f t="shared" si="9"/>
        <v>-367.1436348739946</v>
      </c>
      <c r="N33">
        <f t="shared" si="10"/>
        <v>0.0124227242504735</v>
      </c>
      <c r="O33">
        <f t="shared" si="11"/>
        <v>6.268052743507724E-11</v>
      </c>
      <c r="P33">
        <f t="shared" si="12"/>
        <v>-367.1412785578919</v>
      </c>
      <c r="Q33">
        <f t="shared" si="13"/>
        <v>0.012422724250644225</v>
      </c>
      <c r="R33">
        <f t="shared" si="14"/>
        <v>0</v>
      </c>
      <c r="S33">
        <f t="shared" si="15"/>
        <v>-367.1412785503305</v>
      </c>
      <c r="T33">
        <f t="shared" si="16"/>
        <v>0.012422724250644225</v>
      </c>
      <c r="U33">
        <f t="shared" si="17"/>
        <v>0</v>
      </c>
      <c r="V33">
        <f t="shared" si="18"/>
        <v>-367.1412785503305</v>
      </c>
      <c r="W33">
        <f t="shared" si="19"/>
        <v>0.012422724250644225</v>
      </c>
      <c r="X33">
        <f t="shared" si="20"/>
        <v>0</v>
      </c>
      <c r="Y33">
        <f t="shared" si="21"/>
        <v>-367.1412785503305</v>
      </c>
      <c r="Z33">
        <f t="shared" si="22"/>
        <v>0.012422724250644225</v>
      </c>
      <c r="AA33">
        <f t="shared" si="23"/>
        <v>0</v>
      </c>
      <c r="AB33">
        <f t="shared" si="24"/>
        <v>-367.1412785503305</v>
      </c>
      <c r="AC33">
        <f t="shared" si="25"/>
        <v>0.012422724250644225</v>
      </c>
    </row>
    <row r="34" spans="1:29" ht="12.75">
      <c r="A34">
        <v>5</v>
      </c>
      <c r="B34">
        <v>1000000</v>
      </c>
      <c r="C34" s="6">
        <f t="shared" si="0"/>
        <v>5000000</v>
      </c>
      <c r="D34">
        <f t="shared" si="1"/>
        <v>1.28E-05</v>
      </c>
      <c r="E34">
        <f t="shared" si="2"/>
        <v>0.012339894926036182</v>
      </c>
      <c r="F34" s="6">
        <f t="shared" si="3"/>
        <v>0.012339894926036182</v>
      </c>
      <c r="G34">
        <f t="shared" si="26"/>
        <v>-9.009627723034804</v>
      </c>
      <c r="H34">
        <f t="shared" si="4"/>
        <v>0.012319307829358828</v>
      </c>
      <c r="I34">
        <f t="shared" si="5"/>
        <v>0.007622599873220892</v>
      </c>
      <c r="J34">
        <f t="shared" si="6"/>
        <v>-370.72473960157254</v>
      </c>
      <c r="K34">
        <f t="shared" si="7"/>
        <v>0.012339869175983316</v>
      </c>
      <c r="L34">
        <f t="shared" si="8"/>
        <v>9.522332669931188E-06</v>
      </c>
      <c r="M34">
        <f t="shared" si="9"/>
        <v>-369.7991461534387</v>
      </c>
      <c r="N34">
        <f t="shared" si="10"/>
        <v>0.012339894925995909</v>
      </c>
      <c r="O34">
        <f t="shared" si="11"/>
        <v>1.48929757415317E-11</v>
      </c>
      <c r="P34">
        <f t="shared" si="12"/>
        <v>-369.79798940187334</v>
      </c>
      <c r="Q34">
        <f t="shared" si="13"/>
        <v>0.012339894926036182</v>
      </c>
      <c r="R34">
        <f t="shared" si="14"/>
        <v>0</v>
      </c>
      <c r="S34">
        <f t="shared" si="15"/>
        <v>-369.7979894000641</v>
      </c>
      <c r="T34">
        <f t="shared" si="16"/>
        <v>0.012339894926036182</v>
      </c>
      <c r="U34">
        <f t="shared" si="17"/>
        <v>0</v>
      </c>
      <c r="V34">
        <f t="shared" si="18"/>
        <v>-369.7979894000641</v>
      </c>
      <c r="W34">
        <f t="shared" si="19"/>
        <v>0.012339894926036182</v>
      </c>
      <c r="X34">
        <f t="shared" si="20"/>
        <v>0</v>
      </c>
      <c r="Y34">
        <f t="shared" si="21"/>
        <v>-369.7979894000641</v>
      </c>
      <c r="Z34">
        <f t="shared" si="22"/>
        <v>0.012339894926036182</v>
      </c>
      <c r="AA34">
        <f t="shared" si="23"/>
        <v>0</v>
      </c>
      <c r="AB34">
        <f t="shared" si="24"/>
        <v>-369.7979894000641</v>
      </c>
      <c r="AC34">
        <f t="shared" si="25"/>
        <v>0.012339894926036182</v>
      </c>
    </row>
    <row r="35" spans="1:29" ht="12.75">
      <c r="A35">
        <v>7</v>
      </c>
      <c r="B35">
        <v>1000000</v>
      </c>
      <c r="C35" s="6">
        <f t="shared" si="0"/>
        <v>7000000</v>
      </c>
      <c r="D35">
        <f t="shared" si="1"/>
        <v>9.142857142857142E-06</v>
      </c>
      <c r="E35">
        <f t="shared" si="2"/>
        <v>0.01224198017270077</v>
      </c>
      <c r="F35" s="6">
        <f t="shared" si="3"/>
        <v>0.01224198017270077</v>
      </c>
      <c r="G35">
        <f t="shared" si="26"/>
        <v>-9.041472060329651</v>
      </c>
      <c r="H35">
        <f t="shared" si="4"/>
        <v>0.012232682699161695</v>
      </c>
      <c r="I35">
        <f t="shared" si="5"/>
        <v>0.003469371527437204</v>
      </c>
      <c r="J35">
        <f t="shared" si="6"/>
        <v>-373.3646936749148</v>
      </c>
      <c r="K35">
        <f t="shared" si="7"/>
        <v>0.012241974878058658</v>
      </c>
      <c r="L35">
        <f t="shared" si="8"/>
        <v>1.974582284347548E-06</v>
      </c>
      <c r="M35">
        <f t="shared" si="9"/>
        <v>-372.93982929283123</v>
      </c>
      <c r="N35">
        <f t="shared" si="10"/>
        <v>0.01224198017269905</v>
      </c>
      <c r="O35">
        <f t="shared" si="11"/>
        <v>6.412648190234904E-13</v>
      </c>
      <c r="P35">
        <f t="shared" si="12"/>
        <v>-372.93958743682384</v>
      </c>
      <c r="Q35">
        <f t="shared" si="13"/>
        <v>0.01224198017270077</v>
      </c>
      <c r="R35">
        <f t="shared" si="14"/>
        <v>0</v>
      </c>
      <c r="S35">
        <f t="shared" si="15"/>
        <v>-372.939587436745</v>
      </c>
      <c r="T35">
        <f t="shared" si="16"/>
        <v>0.01224198017270077</v>
      </c>
      <c r="U35">
        <f t="shared" si="17"/>
        <v>0</v>
      </c>
      <c r="V35">
        <f t="shared" si="18"/>
        <v>-372.939587436745</v>
      </c>
      <c r="W35">
        <f t="shared" si="19"/>
        <v>0.01224198017270077</v>
      </c>
      <c r="X35">
        <f t="shared" si="20"/>
        <v>0</v>
      </c>
      <c r="Y35">
        <f t="shared" si="21"/>
        <v>-372.939587436745</v>
      </c>
      <c r="Z35">
        <f t="shared" si="22"/>
        <v>0.01224198017270077</v>
      </c>
      <c r="AA35">
        <f t="shared" si="23"/>
        <v>0</v>
      </c>
      <c r="AB35">
        <f t="shared" si="24"/>
        <v>-372.939587436745</v>
      </c>
      <c r="AC35">
        <f t="shared" si="25"/>
        <v>0.01224198017270077</v>
      </c>
    </row>
    <row r="36" spans="1:29" ht="12.75">
      <c r="A36">
        <v>8.5</v>
      </c>
      <c r="B36">
        <v>1000000</v>
      </c>
      <c r="C36" s="6">
        <f t="shared" si="0"/>
        <v>8500000</v>
      </c>
      <c r="D36">
        <f t="shared" si="1"/>
        <v>7.529411764705883E-06</v>
      </c>
      <c r="E36">
        <f t="shared" si="2"/>
        <v>0.01219760079785583</v>
      </c>
      <c r="F36" s="6">
        <f t="shared" si="3"/>
        <v>0.01219760079785583</v>
      </c>
      <c r="G36">
        <f t="shared" si="26"/>
        <v>-9.055944244586838</v>
      </c>
      <c r="H36">
        <f t="shared" si="4"/>
        <v>0.012193616164374987</v>
      </c>
      <c r="I36">
        <f t="shared" si="5"/>
        <v>0.001492064246566116</v>
      </c>
      <c r="J36">
        <f t="shared" si="6"/>
        <v>-374.5463247041149</v>
      </c>
      <c r="K36">
        <f t="shared" si="7"/>
        <v>0.012197599821797724</v>
      </c>
      <c r="L36">
        <f t="shared" si="8"/>
        <v>3.653999200992075E-07</v>
      </c>
      <c r="M36">
        <f t="shared" si="9"/>
        <v>-374.3629001947335</v>
      </c>
      <c r="N36">
        <f t="shared" si="10"/>
        <v>0.012197600797855767</v>
      </c>
      <c r="O36">
        <f t="shared" si="11"/>
        <v>2.3092638912203256E-14</v>
      </c>
      <c r="P36">
        <f t="shared" si="12"/>
        <v>-374.36285527122294</v>
      </c>
      <c r="Q36">
        <f t="shared" si="13"/>
        <v>0.01219760079785583</v>
      </c>
      <c r="R36">
        <f t="shared" si="14"/>
        <v>0</v>
      </c>
      <c r="S36">
        <f t="shared" si="15"/>
        <v>-374.3628552712199</v>
      </c>
      <c r="T36">
        <f t="shared" si="16"/>
        <v>0.01219760079785583</v>
      </c>
      <c r="U36">
        <f t="shared" si="17"/>
        <v>0</v>
      </c>
      <c r="V36">
        <f t="shared" si="18"/>
        <v>-374.3628552712199</v>
      </c>
      <c r="W36">
        <f t="shared" si="19"/>
        <v>0.01219760079785583</v>
      </c>
      <c r="X36">
        <f t="shared" si="20"/>
        <v>0</v>
      </c>
      <c r="Y36">
        <f t="shared" si="21"/>
        <v>-374.3628552712199</v>
      </c>
      <c r="Z36">
        <f t="shared" si="22"/>
        <v>0.01219760079785583</v>
      </c>
      <c r="AA36">
        <f t="shared" si="23"/>
        <v>0</v>
      </c>
      <c r="AB36">
        <f t="shared" si="24"/>
        <v>-374.3628552712199</v>
      </c>
      <c r="AC36">
        <f t="shared" si="25"/>
        <v>0.01219760079785583</v>
      </c>
    </row>
    <row r="37" spans="1:29" ht="12.75">
      <c r="A37">
        <v>1</v>
      </c>
      <c r="B37">
        <v>10000000</v>
      </c>
      <c r="C37" s="6">
        <f t="shared" si="0"/>
        <v>10000000</v>
      </c>
      <c r="D37">
        <f t="shared" si="1"/>
        <v>6.4E-06</v>
      </c>
      <c r="E37">
        <f t="shared" si="2"/>
        <v>0.012166080958896583</v>
      </c>
      <c r="F37" s="6">
        <f t="shared" si="3"/>
        <v>0.012166080958896583</v>
      </c>
      <c r="G37">
        <f t="shared" si="26"/>
        <v>-9.066236586937022</v>
      </c>
      <c r="H37">
        <f t="shared" si="4"/>
        <v>0.012165946549948695</v>
      </c>
      <c r="I37">
        <f t="shared" si="5"/>
        <v>5.045392793512349E-05</v>
      </c>
      <c r="J37">
        <f t="shared" si="6"/>
        <v>-375.3793680146797</v>
      </c>
      <c r="K37">
        <f t="shared" si="7"/>
        <v>0.0121660809577831</v>
      </c>
      <c r="L37">
        <f t="shared" si="8"/>
        <v>4.1797143524036073E-10</v>
      </c>
      <c r="M37">
        <f t="shared" si="9"/>
        <v>-375.3731485743414</v>
      </c>
      <c r="N37">
        <f t="shared" si="10"/>
        <v>0.012166080958896583</v>
      </c>
      <c r="O37">
        <f t="shared" si="11"/>
        <v>0</v>
      </c>
      <c r="P37">
        <f t="shared" si="12"/>
        <v>-375.37314852281855</v>
      </c>
      <c r="Q37">
        <f t="shared" si="13"/>
        <v>0.012166080958896583</v>
      </c>
      <c r="R37">
        <f t="shared" si="14"/>
        <v>0</v>
      </c>
      <c r="S37">
        <f t="shared" si="15"/>
        <v>-375.37314852281855</v>
      </c>
      <c r="T37">
        <f t="shared" si="16"/>
        <v>0.012166080958896583</v>
      </c>
      <c r="U37">
        <f t="shared" si="17"/>
        <v>0</v>
      </c>
      <c r="V37">
        <f t="shared" si="18"/>
        <v>-375.37314852281855</v>
      </c>
      <c r="W37">
        <f t="shared" si="19"/>
        <v>0.012166080958896583</v>
      </c>
      <c r="X37">
        <f t="shared" si="20"/>
        <v>0</v>
      </c>
      <c r="Y37">
        <f t="shared" si="21"/>
        <v>-375.37314852281855</v>
      </c>
      <c r="Z37">
        <f t="shared" si="22"/>
        <v>0.012166080958896583</v>
      </c>
      <c r="AA37">
        <f t="shared" si="23"/>
        <v>0</v>
      </c>
      <c r="AB37">
        <f t="shared" si="24"/>
        <v>-375.37314852281855</v>
      </c>
      <c r="AC37">
        <f t="shared" si="25"/>
        <v>0.012166080958896583</v>
      </c>
    </row>
    <row r="38" spans="1:29" ht="12.75">
      <c r="A38">
        <v>1.5</v>
      </c>
      <c r="B38">
        <v>10000000</v>
      </c>
      <c r="C38" s="6">
        <f t="shared" si="0"/>
        <v>15000000</v>
      </c>
      <c r="D38">
        <f t="shared" si="1"/>
        <v>4.266666666666667E-06</v>
      </c>
      <c r="E38">
        <f t="shared" si="2"/>
        <v>0.012105478310418477</v>
      </c>
      <c r="F38" s="6">
        <f t="shared" si="3"/>
        <v>0.012105478310418477</v>
      </c>
      <c r="G38">
        <f t="shared" si="26"/>
        <v>-9.086055340377303</v>
      </c>
      <c r="H38">
        <f t="shared" si="4"/>
        <v>0.012112931039060056</v>
      </c>
      <c r="I38">
        <f t="shared" si="5"/>
        <v>-0.0028107188754091794</v>
      </c>
      <c r="J38">
        <f t="shared" si="6"/>
        <v>-376.96554462361456</v>
      </c>
      <c r="K38">
        <f t="shared" si="7"/>
        <v>0.012105474869880945</v>
      </c>
      <c r="L38">
        <f t="shared" si="8"/>
        <v>1.2981621715368874E-06</v>
      </c>
      <c r="M38">
        <f t="shared" si="9"/>
        <v>-377.3138455427961</v>
      </c>
      <c r="N38">
        <f t="shared" si="10"/>
        <v>0.012105478310417746</v>
      </c>
      <c r="O38">
        <f t="shared" si="11"/>
        <v>2.753353101070388E-13</v>
      </c>
      <c r="P38">
        <f t="shared" si="12"/>
        <v>-377.31368470091024</v>
      </c>
      <c r="Q38">
        <f t="shared" si="13"/>
        <v>0.012105478310418477</v>
      </c>
      <c r="R38">
        <f t="shared" si="14"/>
        <v>0</v>
      </c>
      <c r="S38">
        <f t="shared" si="15"/>
        <v>-377.3136847008761</v>
      </c>
      <c r="T38">
        <f t="shared" si="16"/>
        <v>0.012105478310418477</v>
      </c>
      <c r="U38">
        <f t="shared" si="17"/>
        <v>0</v>
      </c>
      <c r="V38">
        <f t="shared" si="18"/>
        <v>-377.3136847008761</v>
      </c>
      <c r="W38">
        <f t="shared" si="19"/>
        <v>0.012105478310418477</v>
      </c>
      <c r="X38">
        <f t="shared" si="20"/>
        <v>0</v>
      </c>
      <c r="Y38">
        <f t="shared" si="21"/>
        <v>-377.3136847008761</v>
      </c>
      <c r="Z38">
        <f t="shared" si="22"/>
        <v>0.012105478310418477</v>
      </c>
      <c r="AA38">
        <f t="shared" si="23"/>
        <v>0</v>
      </c>
      <c r="AB38">
        <f t="shared" si="24"/>
        <v>-377.3136847008761</v>
      </c>
      <c r="AC38">
        <f t="shared" si="25"/>
        <v>0.012105478310418477</v>
      </c>
    </row>
    <row r="39" spans="1:29" ht="12.75">
      <c r="A39">
        <v>2</v>
      </c>
      <c r="B39">
        <v>10000000</v>
      </c>
      <c r="C39" s="6">
        <f t="shared" si="0"/>
        <v>20000000</v>
      </c>
      <c r="D39">
        <f t="shared" si="1"/>
        <v>3.2E-06</v>
      </c>
      <c r="E39">
        <f t="shared" si="2"/>
        <v>0.012074634033401364</v>
      </c>
      <c r="F39" s="6">
        <f t="shared" si="3"/>
        <v>0.012074634033401364</v>
      </c>
      <c r="G39">
        <f t="shared" si="26"/>
        <v>-9.096156378304194</v>
      </c>
      <c r="H39">
        <f t="shared" si="4"/>
        <v>0.01208604380542336</v>
      </c>
      <c r="I39">
        <f t="shared" si="5"/>
        <v>-0.004313261049590622</v>
      </c>
      <c r="J39">
        <f t="shared" si="6"/>
        <v>-377.7645184146878</v>
      </c>
      <c r="K39">
        <f t="shared" si="7"/>
        <v>0.012074625948956343</v>
      </c>
      <c r="L39">
        <f t="shared" si="8"/>
        <v>3.0583475929546466E-06</v>
      </c>
      <c r="M39">
        <f t="shared" si="9"/>
        <v>-378.300442553683</v>
      </c>
      <c r="N39">
        <f t="shared" si="10"/>
        <v>0.012074634033397303</v>
      </c>
      <c r="O39">
        <f t="shared" si="11"/>
        <v>1.5365486660812167E-12</v>
      </c>
      <c r="P39">
        <f t="shared" si="12"/>
        <v>-378.3000626430695</v>
      </c>
      <c r="Q39">
        <f t="shared" si="13"/>
        <v>0.012074634033401364</v>
      </c>
      <c r="R39">
        <f t="shared" si="14"/>
        <v>0</v>
      </c>
      <c r="S39">
        <f t="shared" si="15"/>
        <v>-378.3000626428787</v>
      </c>
      <c r="T39">
        <f t="shared" si="16"/>
        <v>0.012074634033401364</v>
      </c>
      <c r="U39">
        <f t="shared" si="17"/>
        <v>0</v>
      </c>
      <c r="V39">
        <f t="shared" si="18"/>
        <v>-378.3000626428787</v>
      </c>
      <c r="W39">
        <f t="shared" si="19"/>
        <v>0.012074634033401364</v>
      </c>
      <c r="X39">
        <f t="shared" si="20"/>
        <v>0</v>
      </c>
      <c r="Y39">
        <f t="shared" si="21"/>
        <v>-378.3000626428787</v>
      </c>
      <c r="Z39">
        <f t="shared" si="22"/>
        <v>0.012074634033401364</v>
      </c>
      <c r="AA39">
        <f t="shared" si="23"/>
        <v>0</v>
      </c>
      <c r="AB39">
        <f t="shared" si="24"/>
        <v>-378.3000626428787</v>
      </c>
      <c r="AC39">
        <f t="shared" si="25"/>
        <v>0.012074634033401364</v>
      </c>
    </row>
    <row r="40" spans="1:29" ht="12.75">
      <c r="A40">
        <v>3</v>
      </c>
      <c r="B40">
        <v>10000000</v>
      </c>
      <c r="C40" s="6">
        <f t="shared" si="0"/>
        <v>30000000</v>
      </c>
      <c r="D40">
        <f t="shared" si="1"/>
        <v>2.1333333333333334E-06</v>
      </c>
      <c r="E40">
        <f t="shared" si="2"/>
        <v>0.01204341343795568</v>
      </c>
      <c r="F40" s="6">
        <f t="shared" si="3"/>
        <v>0.01204341343795568</v>
      </c>
      <c r="G40">
        <f t="shared" si="26"/>
        <v>-9.106389646124375</v>
      </c>
      <c r="H40">
        <f t="shared" si="4"/>
        <v>0.012058895783943634</v>
      </c>
      <c r="I40">
        <f t="shared" si="5"/>
        <v>-0.005866757617713603</v>
      </c>
      <c r="J40">
        <f t="shared" si="6"/>
        <v>-378.56717129352967</v>
      </c>
      <c r="K40">
        <f t="shared" si="7"/>
        <v>0.01204339851407296</v>
      </c>
      <c r="L40">
        <f t="shared" si="8"/>
        <v>5.660594965206656E-06</v>
      </c>
      <c r="M40">
        <f t="shared" si="9"/>
        <v>-379.29809094810605</v>
      </c>
      <c r="N40">
        <f t="shared" si="10"/>
        <v>0.012043413437941812</v>
      </c>
      <c r="O40">
        <f t="shared" si="11"/>
        <v>5.259792601464142E-12</v>
      </c>
      <c r="P40">
        <f t="shared" si="12"/>
        <v>-379.2973859413958</v>
      </c>
      <c r="Q40">
        <f t="shared" si="13"/>
        <v>0.01204341343795568</v>
      </c>
      <c r="R40">
        <f t="shared" si="14"/>
        <v>0</v>
      </c>
      <c r="S40">
        <f t="shared" si="15"/>
        <v>-379.2973859407409</v>
      </c>
      <c r="T40">
        <f t="shared" si="16"/>
        <v>0.01204341343795568</v>
      </c>
      <c r="U40">
        <f t="shared" si="17"/>
        <v>0</v>
      </c>
      <c r="V40">
        <f t="shared" si="18"/>
        <v>-379.2973859407409</v>
      </c>
      <c r="W40">
        <f t="shared" si="19"/>
        <v>0.01204341343795568</v>
      </c>
      <c r="X40">
        <f t="shared" si="20"/>
        <v>0</v>
      </c>
      <c r="Y40">
        <f t="shared" si="21"/>
        <v>-379.2973859407409</v>
      </c>
      <c r="Z40">
        <f t="shared" si="22"/>
        <v>0.01204341343795568</v>
      </c>
      <c r="AA40">
        <f t="shared" si="23"/>
        <v>0</v>
      </c>
      <c r="AB40">
        <f t="shared" si="24"/>
        <v>-379.2973859407409</v>
      </c>
      <c r="AC40">
        <f t="shared" si="25"/>
        <v>0.01204341343795568</v>
      </c>
    </row>
    <row r="41" spans="1:29" ht="12.75">
      <c r="A41">
        <v>4</v>
      </c>
      <c r="B41">
        <v>10000000</v>
      </c>
      <c r="C41" s="6">
        <f t="shared" si="0"/>
        <v>40000000</v>
      </c>
      <c r="D41">
        <f t="shared" si="1"/>
        <v>1.6E-06</v>
      </c>
      <c r="E41">
        <f t="shared" si="2"/>
        <v>0.012027658476154956</v>
      </c>
      <c r="F41" s="6">
        <f t="shared" si="3"/>
        <v>0.012027658476154956</v>
      </c>
      <c r="G41">
        <f t="shared" si="26"/>
        <v>-9.111556957037973</v>
      </c>
      <c r="H41">
        <f t="shared" si="4"/>
        <v>0.012045222073732348</v>
      </c>
      <c r="I41">
        <f t="shared" si="5"/>
        <v>-0.0066633611308262175</v>
      </c>
      <c r="J41">
        <f t="shared" si="6"/>
        <v>-378.9698117865254</v>
      </c>
      <c r="K41">
        <f t="shared" si="7"/>
        <v>0.012027639245434193</v>
      </c>
      <c r="L41">
        <f t="shared" si="8"/>
        <v>7.303840337868905E-06</v>
      </c>
      <c r="M41">
        <f t="shared" si="9"/>
        <v>-379.80111019656783</v>
      </c>
      <c r="N41">
        <f t="shared" si="10"/>
        <v>0.012027658476131898</v>
      </c>
      <c r="O41">
        <f t="shared" si="11"/>
        <v>8.757439218243235E-12</v>
      </c>
      <c r="P41">
        <f t="shared" si="12"/>
        <v>-379.8001993287596</v>
      </c>
      <c r="Q41">
        <f t="shared" si="13"/>
        <v>0.012027658476154956</v>
      </c>
      <c r="R41">
        <f t="shared" si="14"/>
        <v>0</v>
      </c>
      <c r="S41">
        <f t="shared" si="15"/>
        <v>-379.8001993276681</v>
      </c>
      <c r="T41">
        <f t="shared" si="16"/>
        <v>0.012027658476154956</v>
      </c>
      <c r="U41">
        <f t="shared" si="17"/>
        <v>0</v>
      </c>
      <c r="V41">
        <f t="shared" si="18"/>
        <v>-379.8001993276681</v>
      </c>
      <c r="W41">
        <f t="shared" si="19"/>
        <v>0.012027658476154956</v>
      </c>
      <c r="X41">
        <f t="shared" si="20"/>
        <v>0</v>
      </c>
      <c r="Y41">
        <f t="shared" si="21"/>
        <v>-379.8001993276681</v>
      </c>
      <c r="Z41">
        <f t="shared" si="22"/>
        <v>0.012027658476154956</v>
      </c>
      <c r="AA41">
        <f t="shared" si="23"/>
        <v>0</v>
      </c>
      <c r="AB41">
        <f t="shared" si="24"/>
        <v>-379.8001993276681</v>
      </c>
      <c r="AC41">
        <f t="shared" si="25"/>
        <v>0.012027658476154956</v>
      </c>
    </row>
    <row r="42" spans="1:29" ht="12.75">
      <c r="A42">
        <v>5</v>
      </c>
      <c r="B42">
        <v>10000000</v>
      </c>
      <c r="C42" s="6">
        <f t="shared" si="0"/>
        <v>50000000</v>
      </c>
      <c r="D42">
        <f t="shared" si="1"/>
        <v>1.28E-06</v>
      </c>
      <c r="E42">
        <f t="shared" si="2"/>
        <v>0.012018158362212903</v>
      </c>
      <c r="F42" s="6">
        <f t="shared" si="3"/>
        <v>0.012018158362212903</v>
      </c>
      <c r="G42">
        <f t="shared" si="26"/>
        <v>-9.114673818548011</v>
      </c>
      <c r="H42">
        <f t="shared" si="4"/>
        <v>0.012036985493764389</v>
      </c>
      <c r="I42">
        <f t="shared" si="5"/>
        <v>-0.007147856476040104</v>
      </c>
      <c r="J42">
        <f t="shared" si="6"/>
        <v>-379.21180015887506</v>
      </c>
      <c r="K42">
        <f t="shared" si="7"/>
        <v>0.012018136247846816</v>
      </c>
      <c r="L42">
        <f t="shared" si="8"/>
        <v>8.405753503026858E-06</v>
      </c>
      <c r="M42">
        <f t="shared" si="9"/>
        <v>-380.1042757459042</v>
      </c>
      <c r="N42">
        <f t="shared" si="10"/>
        <v>0.01201815836218238</v>
      </c>
      <c r="O42">
        <f t="shared" si="11"/>
        <v>1.1601386518123036E-11</v>
      </c>
      <c r="P42">
        <f t="shared" si="12"/>
        <v>-380.10322662397016</v>
      </c>
      <c r="Q42">
        <f t="shared" si="13"/>
        <v>0.012018158362212903</v>
      </c>
      <c r="R42">
        <f t="shared" si="14"/>
        <v>0</v>
      </c>
      <c r="S42">
        <f t="shared" si="15"/>
        <v>-380.1032266225226</v>
      </c>
      <c r="T42">
        <f t="shared" si="16"/>
        <v>0.012018158362212903</v>
      </c>
      <c r="U42">
        <f t="shared" si="17"/>
        <v>0</v>
      </c>
      <c r="V42">
        <f t="shared" si="18"/>
        <v>-380.1032266225226</v>
      </c>
      <c r="W42">
        <f t="shared" si="19"/>
        <v>0.012018158362212903</v>
      </c>
      <c r="X42">
        <f t="shared" si="20"/>
        <v>0</v>
      </c>
      <c r="Y42">
        <f t="shared" si="21"/>
        <v>-380.1032266225226</v>
      </c>
      <c r="Z42">
        <f t="shared" si="22"/>
        <v>0.012018158362212903</v>
      </c>
      <c r="AA42">
        <f t="shared" si="23"/>
        <v>0</v>
      </c>
      <c r="AB42">
        <f t="shared" si="24"/>
        <v>-380.1032266225226</v>
      </c>
      <c r="AC42">
        <f t="shared" si="25"/>
        <v>0.012018158362212903</v>
      </c>
    </row>
    <row r="43" spans="1:29" ht="12.75">
      <c r="A43">
        <v>7</v>
      </c>
      <c r="B43">
        <v>10000000</v>
      </c>
      <c r="C43" s="6">
        <f t="shared" si="0"/>
        <v>70000000</v>
      </c>
      <c r="D43">
        <f t="shared" si="1"/>
        <v>9.142857142857143E-07</v>
      </c>
      <c r="E43">
        <f t="shared" si="2"/>
        <v>0.012007257294979848</v>
      </c>
      <c r="F43" s="6">
        <f t="shared" si="3"/>
        <v>0.012007257294979848</v>
      </c>
      <c r="G43">
        <f t="shared" si="26"/>
        <v>-9.11825122990876</v>
      </c>
      <c r="H43">
        <f t="shared" si="4"/>
        <v>0.012027542279194803</v>
      </c>
      <c r="I43">
        <f t="shared" si="5"/>
        <v>-0.0077076735060988</v>
      </c>
      <c r="J43">
        <f t="shared" si="6"/>
        <v>-379.4887191945322</v>
      </c>
      <c r="K43">
        <f t="shared" si="7"/>
        <v>0.012007231600336</v>
      </c>
      <c r="L43">
        <f t="shared" si="8"/>
        <v>9.775562972436092E-06</v>
      </c>
      <c r="M43">
        <f t="shared" si="9"/>
        <v>-380.4520008192334</v>
      </c>
      <c r="N43">
        <f t="shared" si="10"/>
        <v>0.012007257294938607</v>
      </c>
      <c r="O43">
        <f t="shared" si="11"/>
        <v>1.5690559962422412E-11</v>
      </c>
      <c r="P43">
        <f t="shared" si="12"/>
        <v>-380.4507796186081</v>
      </c>
      <c r="Q43">
        <f t="shared" si="13"/>
        <v>0.012007257294979848</v>
      </c>
      <c r="R43">
        <f t="shared" si="14"/>
        <v>0</v>
      </c>
      <c r="S43">
        <f t="shared" si="15"/>
        <v>-380.4507796166482</v>
      </c>
      <c r="T43">
        <f t="shared" si="16"/>
        <v>0.012007257294979848</v>
      </c>
      <c r="U43">
        <f t="shared" si="17"/>
        <v>0</v>
      </c>
      <c r="V43">
        <f t="shared" si="18"/>
        <v>-380.4507796166482</v>
      </c>
      <c r="W43">
        <f t="shared" si="19"/>
        <v>0.012007257294979848</v>
      </c>
      <c r="X43">
        <f t="shared" si="20"/>
        <v>0</v>
      </c>
      <c r="Y43">
        <f t="shared" si="21"/>
        <v>-380.4507796166482</v>
      </c>
      <c r="Z43">
        <f t="shared" si="22"/>
        <v>0.012007257294979848</v>
      </c>
      <c r="AA43">
        <f t="shared" si="23"/>
        <v>0</v>
      </c>
      <c r="AB43">
        <f t="shared" si="24"/>
        <v>-380.4507796166482</v>
      </c>
      <c r="AC43">
        <f t="shared" si="25"/>
        <v>0.012007257294979848</v>
      </c>
    </row>
    <row r="44" spans="1:29" ht="12.75">
      <c r="A44">
        <v>8.5</v>
      </c>
      <c r="B44">
        <v>10000000</v>
      </c>
      <c r="C44" s="6">
        <f t="shared" si="0"/>
        <v>85000000</v>
      </c>
      <c r="D44">
        <f t="shared" si="1"/>
        <v>7.529411764705882E-07</v>
      </c>
      <c r="E44">
        <f t="shared" si="2"/>
        <v>0.012002433029073278</v>
      </c>
      <c r="F44" s="6">
        <f t="shared" si="3"/>
        <v>0.012002433029073278</v>
      </c>
      <c r="G44">
        <f t="shared" si="26"/>
        <v>-9.119834719132095</v>
      </c>
      <c r="H44">
        <f t="shared" si="4"/>
        <v>0.01202336592496859</v>
      </c>
      <c r="I44">
        <f t="shared" si="5"/>
        <v>-0.007956748845732164</v>
      </c>
      <c r="J44">
        <f t="shared" si="6"/>
        <v>-379.611009242649</v>
      </c>
      <c r="K44">
        <f t="shared" si="7"/>
        <v>0.012002405656030115</v>
      </c>
      <c r="L44">
        <f t="shared" si="8"/>
        <v>1.0418322112570877E-05</v>
      </c>
      <c r="M44">
        <f t="shared" si="9"/>
        <v>-380.6058344352801</v>
      </c>
      <c r="N44">
        <f t="shared" si="10"/>
        <v>0.012002433029026453</v>
      </c>
      <c r="O44">
        <f t="shared" si="11"/>
        <v>1.7822188169702713E-11</v>
      </c>
      <c r="P44">
        <f t="shared" si="12"/>
        <v>-380.6045324137708</v>
      </c>
      <c r="Q44">
        <f t="shared" si="13"/>
        <v>0.012002433029073278</v>
      </c>
      <c r="R44">
        <f t="shared" si="14"/>
        <v>0</v>
      </c>
      <c r="S44">
        <f t="shared" si="15"/>
        <v>-380.6045324115432</v>
      </c>
      <c r="T44">
        <f t="shared" si="16"/>
        <v>0.012002433029073278</v>
      </c>
      <c r="U44">
        <f t="shared" si="17"/>
        <v>0</v>
      </c>
      <c r="V44">
        <f t="shared" si="18"/>
        <v>-380.6045324115432</v>
      </c>
      <c r="W44">
        <f t="shared" si="19"/>
        <v>0.012002433029073278</v>
      </c>
      <c r="X44">
        <f t="shared" si="20"/>
        <v>0</v>
      </c>
      <c r="Y44">
        <f t="shared" si="21"/>
        <v>-380.6045324115432</v>
      </c>
      <c r="Z44">
        <f t="shared" si="22"/>
        <v>0.012002433029073278</v>
      </c>
      <c r="AA44">
        <f t="shared" si="23"/>
        <v>0</v>
      </c>
      <c r="AB44">
        <f t="shared" si="24"/>
        <v>-380.6045324115432</v>
      </c>
      <c r="AC44">
        <f t="shared" si="25"/>
        <v>0.012002433029073278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4"/>
  <sheetViews>
    <sheetView workbookViewId="0" topLeftCell="A17">
      <selection activeCell="G7" sqref="G7:G44"/>
    </sheetView>
  </sheetViews>
  <sheetFormatPr defaultColWidth="9.140625" defaultRowHeight="12.75"/>
  <sheetData>
    <row r="1" ht="12.75">
      <c r="A1" s="3" t="s">
        <v>6</v>
      </c>
    </row>
    <row r="3" spans="1:2" ht="12.75">
      <c r="A3" s="1" t="s">
        <v>5</v>
      </c>
      <c r="B3" s="5">
        <f>Sheet1!$B$14</f>
        <v>0.001</v>
      </c>
    </row>
    <row r="4" spans="1:2" ht="14.25">
      <c r="A4" s="4" t="s">
        <v>19</v>
      </c>
      <c r="B4" s="3">
        <f>Sheet1!$B$8</f>
        <v>2300</v>
      </c>
    </row>
    <row r="5" spans="4:6" ht="12.75">
      <c r="D5" s="4" t="s">
        <v>10</v>
      </c>
      <c r="E5" s="4" t="s">
        <v>11</v>
      </c>
      <c r="F5" s="4"/>
    </row>
    <row r="6" spans="1:29" s="4" customFormat="1" ht="14.25">
      <c r="A6" s="4" t="s">
        <v>8</v>
      </c>
      <c r="B6" s="4" t="s">
        <v>9</v>
      </c>
      <c r="C6" s="7" t="s">
        <v>7</v>
      </c>
      <c r="D6" s="4" t="s">
        <v>12</v>
      </c>
      <c r="E6" s="4" t="s">
        <v>12</v>
      </c>
      <c r="F6" s="7" t="s">
        <v>18</v>
      </c>
      <c r="G6" s="4" t="s">
        <v>14</v>
      </c>
      <c r="H6" s="4" t="s">
        <v>13</v>
      </c>
      <c r="I6" s="4" t="s">
        <v>15</v>
      </c>
      <c r="J6" s="4" t="s">
        <v>16</v>
      </c>
      <c r="K6" s="4" t="s">
        <v>17</v>
      </c>
      <c r="L6" s="4" t="s">
        <v>15</v>
      </c>
      <c r="M6" s="4" t="s">
        <v>16</v>
      </c>
      <c r="N6" s="4" t="s">
        <v>17</v>
      </c>
      <c r="O6" s="4" t="s">
        <v>15</v>
      </c>
      <c r="P6" s="4" t="s">
        <v>16</v>
      </c>
      <c r="Q6" s="4" t="s">
        <v>17</v>
      </c>
      <c r="R6" s="4" t="s">
        <v>15</v>
      </c>
      <c r="S6" s="4" t="s">
        <v>16</v>
      </c>
      <c r="T6" s="4" t="s">
        <v>17</v>
      </c>
      <c r="U6" s="4" t="s">
        <v>15</v>
      </c>
      <c r="V6" s="4" t="s">
        <v>16</v>
      </c>
      <c r="W6" s="4" t="s">
        <v>17</v>
      </c>
      <c r="X6" s="4" t="s">
        <v>15</v>
      </c>
      <c r="Y6" s="4" t="s">
        <v>16</v>
      </c>
      <c r="Z6" s="4" t="s">
        <v>17</v>
      </c>
      <c r="AA6" s="4" t="s">
        <v>15</v>
      </c>
      <c r="AB6" s="4" t="s">
        <v>16</v>
      </c>
      <c r="AC6" s="4" t="s">
        <v>17</v>
      </c>
    </row>
    <row r="7" spans="1:29" ht="12.75">
      <c r="A7">
        <v>2</v>
      </c>
      <c r="B7">
        <v>1000</v>
      </c>
      <c r="C7" s="6">
        <f aca="true" t="shared" si="0" ref="C7:C44">A7*B7</f>
        <v>2000</v>
      </c>
      <c r="D7">
        <f aca="true" t="shared" si="1" ref="D7:D44">64/C7</f>
        <v>0.032</v>
      </c>
      <c r="E7">
        <f aca="true" t="shared" si="2" ref="E7:E44">AC7</f>
        <v>0.05021390477445416</v>
      </c>
      <c r="F7" s="6">
        <f aca="true" t="shared" si="3" ref="F7:F44">IF(C7&lt;$B$4,D7,E7)</f>
        <v>0.032</v>
      </c>
      <c r="G7">
        <f>1.8*LOG(6.9/C7+($B$3/3.7)^1.11)</f>
        <v>-4.407506339876631</v>
      </c>
      <c r="H7">
        <f aca="true" t="shared" si="4" ref="H7:H44">1/G7/G7</f>
        <v>0.05147710427060242</v>
      </c>
      <c r="I7">
        <f aca="true" t="shared" si="5" ref="I7:I44">1/SQRT(H7)+2*LOG($B$3/3.7+2.51/($C7*SQRT(H7)))</f>
        <v>-0.06538451219573105</v>
      </c>
      <c r="J7">
        <f aca="true" t="shared" si="6" ref="J7:J44">-0.5*(H7^(-1.5))*(1+2*2.51/(LN(10)*$C7)/($B$3/3.7+2.51/($C7*SQRT(H7))))</f>
        <v>-50.85399018065769</v>
      </c>
      <c r="K7">
        <f aca="true" t="shared" si="7" ref="K7:K44">H7-I7/J7</f>
        <v>0.05019137404641639</v>
      </c>
      <c r="L7">
        <f aca="true" t="shared" si="8" ref="L7:L44">1/SQRT(K7)+2*LOG($B$3/3.7+2.51/($C7*SQRT(K7)))</f>
        <v>0.0011874478747131434</v>
      </c>
      <c r="M7">
        <f aca="true" t="shared" si="9" ref="M7:M44">-0.5*(K7^(-1.5))*(1+2*2.51/(LN(10)*$C7)/($B$3/3.7+2.51/($C7*SQRT(K7))))</f>
        <v>-52.720344039476906</v>
      </c>
      <c r="N7">
        <f aca="true" t="shared" si="10" ref="N7:N44">K7-L7/M7</f>
        <v>0.050213897569286875</v>
      </c>
      <c r="O7">
        <f aca="true" t="shared" si="11" ref="O7:O44">1/SQRT(N7)+2*LOG($B$3/3.7+2.51/($C7*SQRT(N7)))</f>
        <v>3.7961602838976205E-07</v>
      </c>
      <c r="P7">
        <f aca="true" t="shared" si="12" ref="P7:P44">-0.5*(N7^(-1.5))*(1+2*2.51/(LN(10)*$C7)/($B$3/3.7+2.51/($C7*SQRT(N7))))</f>
        <v>-52.686641795420485</v>
      </c>
      <c r="Q7">
        <f aca="true" t="shared" si="13" ref="Q7:Q44">N7-O7/P7</f>
        <v>0.050213904774453415</v>
      </c>
      <c r="R7">
        <f aca="true" t="shared" si="14" ref="R7:R44">1/SQRT(Q7)+2*LOG($B$3/3.7+2.51/($C7*SQRT(Q7)))</f>
        <v>3.907985046680551E-14</v>
      </c>
      <c r="S7">
        <f aca="true" t="shared" si="15" ref="S7:S44">-0.5*(Q7^(-1.5))*(1+2*2.51/(LN(10)*$C7)/($B$3/3.7+2.51/($C7*SQRT(Q7))))</f>
        <v>-52.68663102014891</v>
      </c>
      <c r="T7">
        <f aca="true" t="shared" si="16" ref="T7:T44">Q7-R7/S7</f>
        <v>0.05021390477445416</v>
      </c>
      <c r="U7">
        <f aca="true" t="shared" si="17" ref="U7:U44">1/SQRT(T7)+2*LOG($B$3/3.7+2.51/($C7*SQRT(T7)))</f>
        <v>0</v>
      </c>
      <c r="V7">
        <f aca="true" t="shared" si="18" ref="V7:V44">-0.5*(T7^(-1.5))*(1+2*2.51/(LN(10)*$C7)/($B$3/3.7+2.51/($C7*SQRT(T7))))</f>
        <v>-52.68663102014779</v>
      </c>
      <c r="W7">
        <f aca="true" t="shared" si="19" ref="W7:W44">T7-U7/V7</f>
        <v>0.05021390477445416</v>
      </c>
      <c r="X7">
        <f aca="true" t="shared" si="20" ref="X7:X44">1/SQRT(W7)+2*LOG($B$3/3.7+2.51/($C7*SQRT(W7)))</f>
        <v>0</v>
      </c>
      <c r="Y7">
        <f aca="true" t="shared" si="21" ref="Y7:Y44">-0.5*(W7^(-1.5))*(1+2*2.51/(LN(10)*$C7)/($B$3/3.7+2.51/($C7*SQRT(W7))))</f>
        <v>-52.68663102014779</v>
      </c>
      <c r="Z7">
        <f aca="true" t="shared" si="22" ref="Z7:Z44">W7-X7/Y7</f>
        <v>0.05021390477445416</v>
      </c>
      <c r="AA7">
        <f aca="true" t="shared" si="23" ref="AA7:AA44">1/SQRT(Z7)+2*LOG($B$3/3.7+2.51/($C7*SQRT(Z7)))</f>
        <v>0</v>
      </c>
      <c r="AB7">
        <f aca="true" t="shared" si="24" ref="AB7:AB44">-0.5*(Z7^(-1.5))*(1+2*2.51/(LN(10)*$C7)/($B$3/3.7+2.51/($C7*SQRT(Z7))))</f>
        <v>-52.68663102014779</v>
      </c>
      <c r="AC7">
        <f aca="true" t="shared" si="25" ref="AC7:AC44">Z7-AA7/AB7</f>
        <v>0.05021390477445416</v>
      </c>
    </row>
    <row r="8" spans="1:29" ht="12.75">
      <c r="A8">
        <v>3</v>
      </c>
      <c r="B8">
        <v>1000</v>
      </c>
      <c r="C8" s="6">
        <f t="shared" si="0"/>
        <v>3000</v>
      </c>
      <c r="D8">
        <f t="shared" si="1"/>
        <v>0.021333333333333333</v>
      </c>
      <c r="E8">
        <f t="shared" si="2"/>
        <v>0.04441132802333856</v>
      </c>
      <c r="F8" s="6">
        <f t="shared" si="3"/>
        <v>0.04441132802333856</v>
      </c>
      <c r="G8">
        <f aca="true" t="shared" si="26" ref="G8:G44">1.8*LOG(6.9/C8+($B$3/3.7)^1.11)</f>
        <v>-4.712541178833171</v>
      </c>
      <c r="H8">
        <f t="shared" si="4"/>
        <v>0.04502872849543479</v>
      </c>
      <c r="I8">
        <f t="shared" si="5"/>
        <v>-0.038256030556041765</v>
      </c>
      <c r="J8">
        <f t="shared" si="6"/>
        <v>-61.35427666979716</v>
      </c>
      <c r="K8">
        <f t="shared" si="7"/>
        <v>0.044405201780876126</v>
      </c>
      <c r="L8">
        <f t="shared" si="8"/>
        <v>0.00038341057109203547</v>
      </c>
      <c r="M8">
        <f t="shared" si="9"/>
        <v>-62.59112885489564</v>
      </c>
      <c r="N8">
        <f t="shared" si="10"/>
        <v>0.04441132741845619</v>
      </c>
      <c r="O8">
        <f t="shared" si="11"/>
        <v>3.785279556467458E-08</v>
      </c>
      <c r="P8">
        <f t="shared" si="12"/>
        <v>-62.57877074051099</v>
      </c>
      <c r="Q8">
        <f t="shared" si="13"/>
        <v>0.04441132802333856</v>
      </c>
      <c r="R8">
        <f t="shared" si="14"/>
        <v>0</v>
      </c>
      <c r="S8">
        <f t="shared" si="15"/>
        <v>-62.57876952040241</v>
      </c>
      <c r="T8">
        <f t="shared" si="16"/>
        <v>0.04441132802333856</v>
      </c>
      <c r="U8">
        <f t="shared" si="17"/>
        <v>0</v>
      </c>
      <c r="V8">
        <f t="shared" si="18"/>
        <v>-62.57876952040241</v>
      </c>
      <c r="W8">
        <f t="shared" si="19"/>
        <v>0.04441132802333856</v>
      </c>
      <c r="X8">
        <f t="shared" si="20"/>
        <v>0</v>
      </c>
      <c r="Y8">
        <f t="shared" si="21"/>
        <v>-62.57876952040241</v>
      </c>
      <c r="Z8">
        <f t="shared" si="22"/>
        <v>0.04441132802333856</v>
      </c>
      <c r="AA8">
        <f t="shared" si="23"/>
        <v>0</v>
      </c>
      <c r="AB8">
        <f t="shared" si="24"/>
        <v>-62.57876952040241</v>
      </c>
      <c r="AC8">
        <f t="shared" si="25"/>
        <v>0.04441132802333856</v>
      </c>
    </row>
    <row r="9" spans="1:29" ht="12.75">
      <c r="A9">
        <v>4</v>
      </c>
      <c r="B9">
        <v>1000</v>
      </c>
      <c r="C9" s="6">
        <f t="shared" si="0"/>
        <v>4000</v>
      </c>
      <c r="D9">
        <f t="shared" si="1"/>
        <v>0.016</v>
      </c>
      <c r="E9">
        <f t="shared" si="2"/>
        <v>0.040910389862846126</v>
      </c>
      <c r="F9" s="6">
        <f t="shared" si="3"/>
        <v>0.040910389862846126</v>
      </c>
      <c r="G9">
        <f t="shared" si="26"/>
        <v>-4.925680790952837</v>
      </c>
      <c r="H9">
        <f t="shared" si="4"/>
        <v>0.04121615476749476</v>
      </c>
      <c r="I9">
        <f t="shared" si="5"/>
        <v>-0.02134730516158978</v>
      </c>
      <c r="J9">
        <f t="shared" si="6"/>
        <v>-69.44396177562277</v>
      </c>
      <c r="K9">
        <f t="shared" si="7"/>
        <v>0.040908751436582215</v>
      </c>
      <c r="L9">
        <f t="shared" si="8"/>
        <v>0.00011500519580209811</v>
      </c>
      <c r="M9">
        <f t="shared" si="9"/>
        <v>-70.194494249396</v>
      </c>
      <c r="N9">
        <f t="shared" si="10"/>
        <v>0.04091038981573192</v>
      </c>
      <c r="O9">
        <f t="shared" si="11"/>
        <v>3.3069680327457718E-09</v>
      </c>
      <c r="P9">
        <f t="shared" si="12"/>
        <v>-70.19045743644739</v>
      </c>
      <c r="Q9">
        <f t="shared" si="13"/>
        <v>0.040910389862846126</v>
      </c>
      <c r="R9">
        <f t="shared" si="14"/>
        <v>0</v>
      </c>
      <c r="S9">
        <f t="shared" si="15"/>
        <v>-70.19045732036807</v>
      </c>
      <c r="T9">
        <f t="shared" si="16"/>
        <v>0.040910389862846126</v>
      </c>
      <c r="U9">
        <f t="shared" si="17"/>
        <v>0</v>
      </c>
      <c r="V9">
        <f t="shared" si="18"/>
        <v>-70.19045732036807</v>
      </c>
      <c r="W9">
        <f t="shared" si="19"/>
        <v>0.040910389862846126</v>
      </c>
      <c r="X9">
        <f t="shared" si="20"/>
        <v>0</v>
      </c>
      <c r="Y9">
        <f t="shared" si="21"/>
        <v>-70.19045732036807</v>
      </c>
      <c r="Z9">
        <f t="shared" si="22"/>
        <v>0.040910389862846126</v>
      </c>
      <c r="AA9">
        <f t="shared" si="23"/>
        <v>0</v>
      </c>
      <c r="AB9">
        <f t="shared" si="24"/>
        <v>-70.19045732036807</v>
      </c>
      <c r="AC9">
        <f t="shared" si="25"/>
        <v>0.040910389862846126</v>
      </c>
    </row>
    <row r="10" spans="1:29" ht="12.75">
      <c r="A10">
        <v>5</v>
      </c>
      <c r="B10">
        <v>1000</v>
      </c>
      <c r="C10" s="6">
        <f t="shared" si="0"/>
        <v>5000</v>
      </c>
      <c r="D10">
        <f t="shared" si="1"/>
        <v>0.0128</v>
      </c>
      <c r="E10">
        <f t="shared" si="2"/>
        <v>0.03849535900053962</v>
      </c>
      <c r="F10" s="6">
        <f t="shared" si="3"/>
        <v>0.03849535900053962</v>
      </c>
      <c r="G10">
        <f t="shared" si="26"/>
        <v>-5.088542703295607</v>
      </c>
      <c r="H10">
        <f t="shared" si="4"/>
        <v>0.03862007857305903</v>
      </c>
      <c r="I10">
        <f t="shared" si="5"/>
        <v>-0.009506884385825032</v>
      </c>
      <c r="J10">
        <f t="shared" si="6"/>
        <v>-76.04884464112824</v>
      </c>
      <c r="K10">
        <f t="shared" si="7"/>
        <v>0.03849506833219755</v>
      </c>
      <c r="L10">
        <f t="shared" si="8"/>
        <v>2.220828347176962E-05</v>
      </c>
      <c r="M10">
        <f t="shared" si="9"/>
        <v>-76.4046198446019</v>
      </c>
      <c r="N10">
        <f t="shared" si="10"/>
        <v>0.038495358998959804</v>
      </c>
      <c r="O10">
        <f t="shared" si="11"/>
        <v>1.2070344723724702E-10</v>
      </c>
      <c r="P10">
        <f t="shared" si="12"/>
        <v>-76.40378932684612</v>
      </c>
      <c r="Q10">
        <f t="shared" si="13"/>
        <v>0.03849535900053962</v>
      </c>
      <c r="R10">
        <f t="shared" si="14"/>
        <v>0</v>
      </c>
      <c r="S10">
        <f t="shared" si="15"/>
        <v>-76.40378932233217</v>
      </c>
      <c r="T10">
        <f t="shared" si="16"/>
        <v>0.03849535900053962</v>
      </c>
      <c r="U10">
        <f t="shared" si="17"/>
        <v>0</v>
      </c>
      <c r="V10">
        <f t="shared" si="18"/>
        <v>-76.40378932233217</v>
      </c>
      <c r="W10">
        <f t="shared" si="19"/>
        <v>0.03849535900053962</v>
      </c>
      <c r="X10">
        <f t="shared" si="20"/>
        <v>0</v>
      </c>
      <c r="Y10">
        <f t="shared" si="21"/>
        <v>-76.40378932233217</v>
      </c>
      <c r="Z10">
        <f t="shared" si="22"/>
        <v>0.03849535900053962</v>
      </c>
      <c r="AA10">
        <f t="shared" si="23"/>
        <v>0</v>
      </c>
      <c r="AB10">
        <f t="shared" si="24"/>
        <v>-76.40378932233217</v>
      </c>
      <c r="AC10">
        <f t="shared" si="25"/>
        <v>0.03849535900053962</v>
      </c>
    </row>
    <row r="11" spans="1:29" ht="12.75">
      <c r="A11">
        <v>7</v>
      </c>
      <c r="B11">
        <v>1000</v>
      </c>
      <c r="C11" s="6">
        <f t="shared" si="0"/>
        <v>7000</v>
      </c>
      <c r="D11">
        <f t="shared" si="1"/>
        <v>0.009142857142857144</v>
      </c>
      <c r="E11">
        <f t="shared" si="2"/>
        <v>0.03528699500538108</v>
      </c>
      <c r="F11" s="6">
        <f t="shared" si="3"/>
        <v>0.03528699500538108</v>
      </c>
      <c r="G11">
        <f t="shared" si="26"/>
        <v>-5.328922859171635</v>
      </c>
      <c r="H11">
        <f t="shared" si="4"/>
        <v>0.0352144681060437</v>
      </c>
      <c r="I11">
        <f t="shared" si="5"/>
        <v>0.006261969052617999</v>
      </c>
      <c r="J11">
        <f t="shared" si="6"/>
        <v>-86.46842831391362</v>
      </c>
      <c r="K11">
        <f t="shared" si="7"/>
        <v>0.0352868872441583</v>
      </c>
      <c r="L11">
        <f t="shared" si="8"/>
        <v>9.29029798601988E-06</v>
      </c>
      <c r="M11">
        <f t="shared" si="9"/>
        <v>-86.21207377172603</v>
      </c>
      <c r="N11">
        <f t="shared" si="10"/>
        <v>0.03528699500514327</v>
      </c>
      <c r="O11">
        <f t="shared" si="11"/>
        <v>2.050182246193799E-11</v>
      </c>
      <c r="P11">
        <f t="shared" si="12"/>
        <v>-86.21169327473243</v>
      </c>
      <c r="Q11">
        <f t="shared" si="13"/>
        <v>0.03528699500538108</v>
      </c>
      <c r="R11">
        <f t="shared" si="14"/>
        <v>0</v>
      </c>
      <c r="S11">
        <f t="shared" si="15"/>
        <v>-86.2116932738928</v>
      </c>
      <c r="T11">
        <f t="shared" si="16"/>
        <v>0.03528699500538108</v>
      </c>
      <c r="U11">
        <f t="shared" si="17"/>
        <v>0</v>
      </c>
      <c r="V11">
        <f t="shared" si="18"/>
        <v>-86.2116932738928</v>
      </c>
      <c r="W11">
        <f t="shared" si="19"/>
        <v>0.03528699500538108</v>
      </c>
      <c r="X11">
        <f t="shared" si="20"/>
        <v>0</v>
      </c>
      <c r="Y11">
        <f t="shared" si="21"/>
        <v>-86.2116932738928</v>
      </c>
      <c r="Z11">
        <f t="shared" si="22"/>
        <v>0.03528699500538108</v>
      </c>
      <c r="AA11">
        <f t="shared" si="23"/>
        <v>0</v>
      </c>
      <c r="AB11">
        <f t="shared" si="24"/>
        <v>-86.2116932738928</v>
      </c>
      <c r="AC11">
        <f t="shared" si="25"/>
        <v>0.03528699500538108</v>
      </c>
    </row>
    <row r="12" spans="1:29" ht="12.75">
      <c r="A12">
        <v>8.5</v>
      </c>
      <c r="B12">
        <v>1000</v>
      </c>
      <c r="C12" s="6">
        <f t="shared" si="0"/>
        <v>8500</v>
      </c>
      <c r="D12">
        <f t="shared" si="1"/>
        <v>0.0075294117647058826</v>
      </c>
      <c r="E12">
        <f t="shared" si="2"/>
        <v>0.03364700500830397</v>
      </c>
      <c r="F12" s="6">
        <f t="shared" si="3"/>
        <v>0.03364700500830397</v>
      </c>
      <c r="G12">
        <f t="shared" si="26"/>
        <v>-5.464133269334522</v>
      </c>
      <c r="H12">
        <f t="shared" si="4"/>
        <v>0.03349326099180093</v>
      </c>
      <c r="I12">
        <f t="shared" si="5"/>
        <v>0.014201324924354886</v>
      </c>
      <c r="J12">
        <f t="shared" si="6"/>
        <v>-92.676924952269</v>
      </c>
      <c r="K12">
        <f t="shared" si="7"/>
        <v>0.033646495736389934</v>
      </c>
      <c r="L12">
        <f t="shared" si="8"/>
        <v>4.688617289083652E-05</v>
      </c>
      <c r="M12">
        <f t="shared" si="9"/>
        <v>-92.06611558998068</v>
      </c>
      <c r="N12">
        <f t="shared" si="10"/>
        <v>0.03364700500272088</v>
      </c>
      <c r="O12">
        <f t="shared" si="11"/>
        <v>5.14002174156758E-10</v>
      </c>
      <c r="P12">
        <f t="shared" si="12"/>
        <v>-92.06409700478704</v>
      </c>
      <c r="Q12">
        <f t="shared" si="13"/>
        <v>0.03364700500830397</v>
      </c>
      <c r="R12">
        <f t="shared" si="14"/>
        <v>0</v>
      </c>
      <c r="S12">
        <f t="shared" si="15"/>
        <v>-92.06409698265759</v>
      </c>
      <c r="T12">
        <f t="shared" si="16"/>
        <v>0.03364700500830397</v>
      </c>
      <c r="U12">
        <f t="shared" si="17"/>
        <v>0</v>
      </c>
      <c r="V12">
        <f t="shared" si="18"/>
        <v>-92.06409698265759</v>
      </c>
      <c r="W12">
        <f t="shared" si="19"/>
        <v>0.03364700500830397</v>
      </c>
      <c r="X12">
        <f t="shared" si="20"/>
        <v>0</v>
      </c>
      <c r="Y12">
        <f t="shared" si="21"/>
        <v>-92.06409698265759</v>
      </c>
      <c r="Z12">
        <f t="shared" si="22"/>
        <v>0.03364700500830397</v>
      </c>
      <c r="AA12">
        <f t="shared" si="23"/>
        <v>0</v>
      </c>
      <c r="AB12">
        <f t="shared" si="24"/>
        <v>-92.06409698265759</v>
      </c>
      <c r="AC12">
        <f t="shared" si="25"/>
        <v>0.03364700500830397</v>
      </c>
    </row>
    <row r="13" spans="1:29" ht="12.75">
      <c r="A13">
        <v>1</v>
      </c>
      <c r="B13">
        <v>10000</v>
      </c>
      <c r="C13" s="6">
        <f t="shared" si="0"/>
        <v>10000</v>
      </c>
      <c r="D13">
        <f t="shared" si="1"/>
        <v>0.0064</v>
      </c>
      <c r="E13">
        <f t="shared" si="2"/>
        <v>0.03238180636309272</v>
      </c>
      <c r="F13" s="6">
        <f t="shared" si="3"/>
        <v>0.03238180636309272</v>
      </c>
      <c r="G13">
        <f t="shared" si="26"/>
        <v>-5.574955852579512</v>
      </c>
      <c r="H13">
        <f t="shared" si="4"/>
        <v>0.032174894739979074</v>
      </c>
      <c r="I13">
        <f t="shared" si="5"/>
        <v>0.02017249931542242</v>
      </c>
      <c r="J13">
        <f t="shared" si="6"/>
        <v>-97.94808554716181</v>
      </c>
      <c r="K13">
        <f t="shared" si="7"/>
        <v>0.032380845670032826</v>
      </c>
      <c r="L13">
        <f t="shared" si="8"/>
        <v>9.322854835236427E-05</v>
      </c>
      <c r="M13">
        <f t="shared" si="9"/>
        <v>-97.04510175523939</v>
      </c>
      <c r="N13">
        <f t="shared" si="10"/>
        <v>0.03238180634240748</v>
      </c>
      <c r="O13">
        <f t="shared" si="11"/>
        <v>2.0073143147669725E-09</v>
      </c>
      <c r="P13">
        <f t="shared" si="12"/>
        <v>-97.04092282856102</v>
      </c>
      <c r="Q13">
        <f t="shared" si="13"/>
        <v>0.03238180636309272</v>
      </c>
      <c r="R13">
        <f t="shared" si="14"/>
        <v>0</v>
      </c>
      <c r="S13">
        <f t="shared" si="15"/>
        <v>-97.04092273858345</v>
      </c>
      <c r="T13">
        <f t="shared" si="16"/>
        <v>0.03238180636309272</v>
      </c>
      <c r="U13">
        <f t="shared" si="17"/>
        <v>0</v>
      </c>
      <c r="V13">
        <f t="shared" si="18"/>
        <v>-97.04092273858345</v>
      </c>
      <c r="W13">
        <f t="shared" si="19"/>
        <v>0.03238180636309272</v>
      </c>
      <c r="X13">
        <f t="shared" si="20"/>
        <v>0</v>
      </c>
      <c r="Y13">
        <f t="shared" si="21"/>
        <v>-97.04092273858345</v>
      </c>
      <c r="Z13">
        <f t="shared" si="22"/>
        <v>0.03238180636309272</v>
      </c>
      <c r="AA13">
        <f t="shared" si="23"/>
        <v>0</v>
      </c>
      <c r="AB13">
        <f t="shared" si="24"/>
        <v>-97.04092273858345</v>
      </c>
      <c r="AC13">
        <f t="shared" si="25"/>
        <v>0.03238180636309272</v>
      </c>
    </row>
    <row r="14" spans="1:29" ht="12.75">
      <c r="A14">
        <v>1.5</v>
      </c>
      <c r="B14">
        <v>10000</v>
      </c>
      <c r="C14" s="6">
        <f t="shared" si="0"/>
        <v>15000</v>
      </c>
      <c r="D14">
        <f t="shared" si="1"/>
        <v>0.004266666666666667</v>
      </c>
      <c r="E14">
        <f t="shared" si="2"/>
        <v>0.029611284915373022</v>
      </c>
      <c r="F14" s="6">
        <f t="shared" si="3"/>
        <v>0.029611284915373022</v>
      </c>
      <c r="G14">
        <f t="shared" si="26"/>
        <v>-5.8401521347339465</v>
      </c>
      <c r="H14">
        <f t="shared" si="4"/>
        <v>0.029319170491049183</v>
      </c>
      <c r="I14">
        <f t="shared" si="5"/>
        <v>0.03224883541791801</v>
      </c>
      <c r="J14">
        <f t="shared" si="6"/>
        <v>-111.19968589430046</v>
      </c>
      <c r="K14">
        <f t="shared" si="7"/>
        <v>0.029609178822984326</v>
      </c>
      <c r="L14">
        <f t="shared" si="8"/>
        <v>0.00023084545979479287</v>
      </c>
      <c r="M14">
        <f t="shared" si="9"/>
        <v>-109.61410790072213</v>
      </c>
      <c r="N14">
        <f t="shared" si="10"/>
        <v>0.029611284806093763</v>
      </c>
      <c r="O14">
        <f t="shared" si="11"/>
        <v>1.1977305369725855E-08</v>
      </c>
      <c r="P14">
        <f t="shared" si="12"/>
        <v>-109.60273368247232</v>
      </c>
      <c r="Q14">
        <f t="shared" si="13"/>
        <v>0.029611284915373022</v>
      </c>
      <c r="R14">
        <f t="shared" si="14"/>
        <v>0</v>
      </c>
      <c r="S14">
        <f t="shared" si="15"/>
        <v>-109.60273309231698</v>
      </c>
      <c r="T14">
        <f t="shared" si="16"/>
        <v>0.029611284915373022</v>
      </c>
      <c r="U14">
        <f t="shared" si="17"/>
        <v>0</v>
      </c>
      <c r="V14">
        <f t="shared" si="18"/>
        <v>-109.60273309231698</v>
      </c>
      <c r="W14">
        <f t="shared" si="19"/>
        <v>0.029611284915373022</v>
      </c>
      <c r="X14">
        <f t="shared" si="20"/>
        <v>0</v>
      </c>
      <c r="Y14">
        <f t="shared" si="21"/>
        <v>-109.60273309231698</v>
      </c>
      <c r="Z14">
        <f t="shared" si="22"/>
        <v>0.029611284915373022</v>
      </c>
      <c r="AA14">
        <f t="shared" si="23"/>
        <v>0</v>
      </c>
      <c r="AB14">
        <f t="shared" si="24"/>
        <v>-109.60273309231698</v>
      </c>
      <c r="AC14">
        <f t="shared" si="25"/>
        <v>0.029611284915373022</v>
      </c>
    </row>
    <row r="15" spans="1:29" ht="12.75">
      <c r="A15">
        <v>2</v>
      </c>
      <c r="B15">
        <v>10000</v>
      </c>
      <c r="C15" s="6">
        <f t="shared" si="0"/>
        <v>20000</v>
      </c>
      <c r="D15">
        <f t="shared" si="1"/>
        <v>0.0032</v>
      </c>
      <c r="E15">
        <f t="shared" si="2"/>
        <v>0.027945713020884673</v>
      </c>
      <c r="F15" s="6">
        <f t="shared" si="3"/>
        <v>0.027945713020884673</v>
      </c>
      <c r="G15">
        <f t="shared" si="26"/>
        <v>-6.016490183656557</v>
      </c>
      <c r="H15">
        <f t="shared" si="4"/>
        <v>0.02762571805202194</v>
      </c>
      <c r="I15">
        <f t="shared" si="5"/>
        <v>0.03822580466048908</v>
      </c>
      <c r="J15">
        <f t="shared" si="6"/>
        <v>-120.46975504059046</v>
      </c>
      <c r="K15">
        <f t="shared" si="7"/>
        <v>0.027943024289156806</v>
      </c>
      <c r="L15">
        <f t="shared" si="8"/>
        <v>0.0003185157028360308</v>
      </c>
      <c r="M15">
        <f t="shared" si="9"/>
        <v>-118.47152396142589</v>
      </c>
      <c r="N15">
        <f t="shared" si="10"/>
        <v>0.02794571283145107</v>
      </c>
      <c r="O15">
        <f t="shared" si="11"/>
        <v>2.2439325952916533E-08</v>
      </c>
      <c r="P15">
        <f t="shared" si="12"/>
        <v>-118.45483206336857</v>
      </c>
      <c r="Q15">
        <f t="shared" si="13"/>
        <v>0.027945713020884673</v>
      </c>
      <c r="R15">
        <f t="shared" si="14"/>
        <v>0</v>
      </c>
      <c r="S15">
        <f t="shared" si="15"/>
        <v>-118.45483088740389</v>
      </c>
      <c r="T15">
        <f t="shared" si="16"/>
        <v>0.027945713020884673</v>
      </c>
      <c r="U15">
        <f t="shared" si="17"/>
        <v>0</v>
      </c>
      <c r="V15">
        <f t="shared" si="18"/>
        <v>-118.45483088740389</v>
      </c>
      <c r="W15">
        <f t="shared" si="19"/>
        <v>0.027945713020884673</v>
      </c>
      <c r="X15">
        <f t="shared" si="20"/>
        <v>0</v>
      </c>
      <c r="Y15">
        <f t="shared" si="21"/>
        <v>-118.45483088740389</v>
      </c>
      <c r="Z15">
        <f t="shared" si="22"/>
        <v>0.027945713020884673</v>
      </c>
      <c r="AA15">
        <f t="shared" si="23"/>
        <v>0</v>
      </c>
      <c r="AB15">
        <f t="shared" si="24"/>
        <v>-118.45483088740389</v>
      </c>
      <c r="AC15">
        <f t="shared" si="25"/>
        <v>0.027945713020884673</v>
      </c>
    </row>
    <row r="16" spans="1:29" ht="12.75">
      <c r="A16">
        <v>3</v>
      </c>
      <c r="B16">
        <v>10000</v>
      </c>
      <c r="C16" s="6">
        <f t="shared" si="0"/>
        <v>30000</v>
      </c>
      <c r="D16">
        <f t="shared" si="1"/>
        <v>0.0021333333333333334</v>
      </c>
      <c r="E16">
        <f t="shared" si="2"/>
        <v>0.02596973469773717</v>
      </c>
      <c r="F16" s="6">
        <f t="shared" si="3"/>
        <v>0.02596973469773717</v>
      </c>
      <c r="G16">
        <f t="shared" si="26"/>
        <v>-6.244556917315148</v>
      </c>
      <c r="H16">
        <f t="shared" si="4"/>
        <v>0.025644648050411965</v>
      </c>
      <c r="I16">
        <f t="shared" si="5"/>
        <v>0.042809184110033094</v>
      </c>
      <c r="J16">
        <f t="shared" si="6"/>
        <v>-132.91297878248776</v>
      </c>
      <c r="K16">
        <f t="shared" si="7"/>
        <v>0.025966732353255636</v>
      </c>
      <c r="L16">
        <f t="shared" si="8"/>
        <v>0.00039175110817701864</v>
      </c>
      <c r="M16">
        <f t="shared" si="9"/>
        <v>-130.4928378493187</v>
      </c>
      <c r="N16">
        <f t="shared" si="10"/>
        <v>0.025969734442218017</v>
      </c>
      <c r="O16">
        <f t="shared" si="11"/>
        <v>3.333774500902109E-08</v>
      </c>
      <c r="P16">
        <f t="shared" si="12"/>
        <v>-130.4706292099783</v>
      </c>
      <c r="Q16">
        <f t="shared" si="13"/>
        <v>0.02596973469773717</v>
      </c>
      <c r="R16">
        <f t="shared" si="14"/>
        <v>0</v>
      </c>
      <c r="S16">
        <f t="shared" si="15"/>
        <v>-130.47062731998744</v>
      </c>
      <c r="T16">
        <f t="shared" si="16"/>
        <v>0.02596973469773717</v>
      </c>
      <c r="U16">
        <f t="shared" si="17"/>
        <v>0</v>
      </c>
      <c r="V16">
        <f t="shared" si="18"/>
        <v>-130.47062731998744</v>
      </c>
      <c r="W16">
        <f t="shared" si="19"/>
        <v>0.02596973469773717</v>
      </c>
      <c r="X16">
        <f t="shared" si="20"/>
        <v>0</v>
      </c>
      <c r="Y16">
        <f t="shared" si="21"/>
        <v>-130.47062731998744</v>
      </c>
      <c r="Z16">
        <f t="shared" si="22"/>
        <v>0.02596973469773717</v>
      </c>
      <c r="AA16">
        <f t="shared" si="23"/>
        <v>0</v>
      </c>
      <c r="AB16">
        <f t="shared" si="24"/>
        <v>-130.47062731998744</v>
      </c>
      <c r="AC16">
        <f t="shared" si="25"/>
        <v>0.02596973469773717</v>
      </c>
    </row>
    <row r="17" spans="1:29" ht="12.75">
      <c r="A17">
        <v>4</v>
      </c>
      <c r="B17">
        <v>10000</v>
      </c>
      <c r="C17" s="6">
        <f t="shared" si="0"/>
        <v>40000</v>
      </c>
      <c r="D17">
        <f t="shared" si="1"/>
        <v>0.0016</v>
      </c>
      <c r="E17">
        <f t="shared" si="2"/>
        <v>0.024803698830461015</v>
      </c>
      <c r="F17" s="6">
        <f t="shared" si="3"/>
        <v>0.024803698830461015</v>
      </c>
      <c r="G17">
        <f t="shared" si="26"/>
        <v>-6.389634095624181</v>
      </c>
      <c r="H17">
        <f t="shared" si="4"/>
        <v>0.024493340629036003</v>
      </c>
      <c r="I17">
        <f t="shared" si="5"/>
        <v>0.04336362638805902</v>
      </c>
      <c r="J17">
        <f t="shared" si="6"/>
        <v>-141.02774181111747</v>
      </c>
      <c r="K17">
        <f t="shared" si="7"/>
        <v>0.024800823581192587</v>
      </c>
      <c r="L17">
        <f t="shared" si="8"/>
        <v>0.00039804972460455446</v>
      </c>
      <c r="M17">
        <f t="shared" si="9"/>
        <v>-138.4519321827125</v>
      </c>
      <c r="N17">
        <f t="shared" si="10"/>
        <v>0.024803698584223093</v>
      </c>
      <c r="O17">
        <f t="shared" si="11"/>
        <v>3.4086277800327025E-08</v>
      </c>
      <c r="P17">
        <f t="shared" si="12"/>
        <v>-138.42822115066673</v>
      </c>
      <c r="Q17">
        <f t="shared" si="13"/>
        <v>0.024803698830461015</v>
      </c>
      <c r="R17">
        <f t="shared" si="14"/>
        <v>0</v>
      </c>
      <c r="S17">
        <f t="shared" si="15"/>
        <v>-138.42821912015876</v>
      </c>
      <c r="T17">
        <f t="shared" si="16"/>
        <v>0.024803698830461015</v>
      </c>
      <c r="U17">
        <f t="shared" si="17"/>
        <v>0</v>
      </c>
      <c r="V17">
        <f t="shared" si="18"/>
        <v>-138.42821912015876</v>
      </c>
      <c r="W17">
        <f t="shared" si="19"/>
        <v>0.024803698830461015</v>
      </c>
      <c r="X17">
        <f t="shared" si="20"/>
        <v>0</v>
      </c>
      <c r="Y17">
        <f t="shared" si="21"/>
        <v>-138.42821912015876</v>
      </c>
      <c r="Z17">
        <f t="shared" si="22"/>
        <v>0.024803698830461015</v>
      </c>
      <c r="AA17">
        <f t="shared" si="23"/>
        <v>0</v>
      </c>
      <c r="AB17">
        <f t="shared" si="24"/>
        <v>-138.42821912015876</v>
      </c>
      <c r="AC17">
        <f t="shared" si="25"/>
        <v>0.024803698830461015</v>
      </c>
    </row>
    <row r="18" spans="1:29" ht="12.75">
      <c r="A18">
        <v>5</v>
      </c>
      <c r="B18">
        <v>10000</v>
      </c>
      <c r="C18" s="6">
        <f t="shared" si="0"/>
        <v>50000</v>
      </c>
      <c r="D18">
        <f t="shared" si="1"/>
        <v>0.00128</v>
      </c>
      <c r="E18">
        <f t="shared" si="2"/>
        <v>0.024020783975371995</v>
      </c>
      <c r="F18" s="6">
        <f t="shared" si="3"/>
        <v>0.024020783975371995</v>
      </c>
      <c r="G18">
        <f t="shared" si="26"/>
        <v>-6.491658624094624</v>
      </c>
      <c r="H18">
        <f t="shared" si="4"/>
        <v>0.02372950357769385</v>
      </c>
      <c r="I18">
        <f t="shared" si="5"/>
        <v>0.042371954540914025</v>
      </c>
      <c r="J18">
        <f t="shared" si="6"/>
        <v>-146.7891124052962</v>
      </c>
      <c r="K18">
        <f t="shared" si="7"/>
        <v>0.02401816227891906</v>
      </c>
      <c r="L18">
        <f t="shared" si="8"/>
        <v>0.00037797431973984885</v>
      </c>
      <c r="M18">
        <f t="shared" si="9"/>
        <v>-144.18331225399538</v>
      </c>
      <c r="N18">
        <f t="shared" si="10"/>
        <v>0.024020783763429514</v>
      </c>
      <c r="O18">
        <f t="shared" si="11"/>
        <v>3.055362896020597E-08</v>
      </c>
      <c r="P18">
        <f t="shared" si="12"/>
        <v>-144.16000313295947</v>
      </c>
      <c r="Q18">
        <f t="shared" si="13"/>
        <v>0.024020783975371995</v>
      </c>
      <c r="R18">
        <f t="shared" si="14"/>
        <v>0</v>
      </c>
      <c r="S18">
        <f t="shared" si="15"/>
        <v>-144.1600012487126</v>
      </c>
      <c r="T18">
        <f t="shared" si="16"/>
        <v>0.024020783975371995</v>
      </c>
      <c r="U18">
        <f t="shared" si="17"/>
        <v>0</v>
      </c>
      <c r="V18">
        <f t="shared" si="18"/>
        <v>-144.1600012487126</v>
      </c>
      <c r="W18">
        <f t="shared" si="19"/>
        <v>0.024020783975371995</v>
      </c>
      <c r="X18">
        <f t="shared" si="20"/>
        <v>0</v>
      </c>
      <c r="Y18">
        <f t="shared" si="21"/>
        <v>-144.1600012487126</v>
      </c>
      <c r="Z18">
        <f t="shared" si="22"/>
        <v>0.024020783975371995</v>
      </c>
      <c r="AA18">
        <f t="shared" si="23"/>
        <v>0</v>
      </c>
      <c r="AB18">
        <f t="shared" si="24"/>
        <v>-144.1600012487126</v>
      </c>
      <c r="AC18">
        <f t="shared" si="25"/>
        <v>0.024020783975371995</v>
      </c>
    </row>
    <row r="19" spans="1:29" ht="12.75">
      <c r="A19">
        <v>7</v>
      </c>
      <c r="B19">
        <v>10000</v>
      </c>
      <c r="C19" s="6">
        <f t="shared" si="0"/>
        <v>70000</v>
      </c>
      <c r="D19">
        <f t="shared" si="1"/>
        <v>0.0009142857142857143</v>
      </c>
      <c r="E19">
        <f t="shared" si="2"/>
        <v>0.023021806215672774</v>
      </c>
      <c r="F19" s="6">
        <f t="shared" si="3"/>
        <v>0.023021806215672774</v>
      </c>
      <c r="G19">
        <f t="shared" si="26"/>
        <v>-6.627329393810193</v>
      </c>
      <c r="H19">
        <f t="shared" si="4"/>
        <v>0.022767895364491066</v>
      </c>
      <c r="I19">
        <f t="shared" si="5"/>
        <v>0.0388984182862373</v>
      </c>
      <c r="J19">
        <f t="shared" si="6"/>
        <v>-154.4657561816942</v>
      </c>
      <c r="K19">
        <f t="shared" si="7"/>
        <v>0.02301972087745772</v>
      </c>
      <c r="L19">
        <f t="shared" si="8"/>
        <v>0.00031686792551965937</v>
      </c>
      <c r="M19">
        <f t="shared" si="9"/>
        <v>-151.96060657462297</v>
      </c>
      <c r="N19">
        <f t="shared" si="10"/>
        <v>0.023021806075277488</v>
      </c>
      <c r="O19">
        <f t="shared" si="11"/>
        <v>2.1331680422065347E-08</v>
      </c>
      <c r="P19">
        <f t="shared" si="12"/>
        <v>-151.94014724099443</v>
      </c>
      <c r="Q19">
        <f t="shared" si="13"/>
        <v>0.023021806215672774</v>
      </c>
      <c r="R19">
        <f t="shared" si="14"/>
        <v>0</v>
      </c>
      <c r="S19">
        <f t="shared" si="15"/>
        <v>-151.94014586363326</v>
      </c>
      <c r="T19">
        <f t="shared" si="16"/>
        <v>0.023021806215672774</v>
      </c>
      <c r="U19">
        <f t="shared" si="17"/>
        <v>0</v>
      </c>
      <c r="V19">
        <f t="shared" si="18"/>
        <v>-151.94014586363326</v>
      </c>
      <c r="W19">
        <f t="shared" si="19"/>
        <v>0.023021806215672774</v>
      </c>
      <c r="X19">
        <f t="shared" si="20"/>
        <v>0</v>
      </c>
      <c r="Y19">
        <f t="shared" si="21"/>
        <v>-151.94014586363326</v>
      </c>
      <c r="Z19">
        <f t="shared" si="22"/>
        <v>0.023021806215672774</v>
      </c>
      <c r="AA19">
        <f t="shared" si="23"/>
        <v>0</v>
      </c>
      <c r="AB19">
        <f t="shared" si="24"/>
        <v>-151.94014586363326</v>
      </c>
      <c r="AC19">
        <f t="shared" si="25"/>
        <v>0.023021806215672774</v>
      </c>
    </row>
    <row r="20" spans="1:29" ht="12.75">
      <c r="A20">
        <v>8.5</v>
      </c>
      <c r="B20">
        <v>10000</v>
      </c>
      <c r="C20" s="6">
        <f t="shared" si="0"/>
        <v>85000</v>
      </c>
      <c r="D20">
        <f t="shared" si="1"/>
        <v>0.0007529411764705883</v>
      </c>
      <c r="E20">
        <f t="shared" si="2"/>
        <v>0.022535540220475006</v>
      </c>
      <c r="F20" s="6">
        <f t="shared" si="3"/>
        <v>0.022535540220475006</v>
      </c>
      <c r="G20">
        <f t="shared" si="26"/>
        <v>-6.695587213927395</v>
      </c>
      <c r="H20">
        <f t="shared" si="4"/>
        <v>0.02230604927773433</v>
      </c>
      <c r="I20">
        <f t="shared" si="5"/>
        <v>0.03605483331839565</v>
      </c>
      <c r="J20">
        <f t="shared" si="6"/>
        <v>-158.31023125788764</v>
      </c>
      <c r="K20">
        <f t="shared" si="7"/>
        <v>0.022533797244697135</v>
      </c>
      <c r="L20">
        <f t="shared" si="8"/>
        <v>0.0002717728941901143</v>
      </c>
      <c r="M20">
        <f t="shared" si="9"/>
        <v>-155.9336328030416</v>
      </c>
      <c r="N20">
        <f t="shared" si="10"/>
        <v>0.022535540120107042</v>
      </c>
      <c r="O20">
        <f t="shared" si="11"/>
        <v>1.5648939033496845E-08</v>
      </c>
      <c r="P20">
        <f t="shared" si="12"/>
        <v>-155.91567577025216</v>
      </c>
      <c r="Q20">
        <f t="shared" si="13"/>
        <v>0.022535540220475006</v>
      </c>
      <c r="R20">
        <f t="shared" si="14"/>
        <v>0</v>
      </c>
      <c r="S20">
        <f t="shared" si="15"/>
        <v>-155.91567473624974</v>
      </c>
      <c r="T20">
        <f t="shared" si="16"/>
        <v>0.022535540220475006</v>
      </c>
      <c r="U20">
        <f t="shared" si="17"/>
        <v>0</v>
      </c>
      <c r="V20">
        <f t="shared" si="18"/>
        <v>-155.91567473624974</v>
      </c>
      <c r="W20">
        <f t="shared" si="19"/>
        <v>0.022535540220475006</v>
      </c>
      <c r="X20">
        <f t="shared" si="20"/>
        <v>0</v>
      </c>
      <c r="Y20">
        <f t="shared" si="21"/>
        <v>-155.91567473624974</v>
      </c>
      <c r="Z20">
        <f t="shared" si="22"/>
        <v>0.022535540220475006</v>
      </c>
      <c r="AA20">
        <f t="shared" si="23"/>
        <v>0</v>
      </c>
      <c r="AB20">
        <f t="shared" si="24"/>
        <v>-155.91567473624974</v>
      </c>
      <c r="AC20">
        <f t="shared" si="25"/>
        <v>0.022535540220475006</v>
      </c>
    </row>
    <row r="21" spans="1:29" ht="12.75">
      <c r="A21">
        <v>1</v>
      </c>
      <c r="B21">
        <v>100000</v>
      </c>
      <c r="C21" s="6">
        <f t="shared" si="0"/>
        <v>100000</v>
      </c>
      <c r="D21">
        <f t="shared" si="1"/>
        <v>0.00064</v>
      </c>
      <c r="E21">
        <f t="shared" si="2"/>
        <v>0.02217453594451508</v>
      </c>
      <c r="F21" s="6">
        <f t="shared" si="3"/>
        <v>0.02217453594451508</v>
      </c>
      <c r="G21">
        <f t="shared" si="26"/>
        <v>-6.747181528462922</v>
      </c>
      <c r="H21">
        <f t="shared" si="4"/>
        <v>0.02196621401407661</v>
      </c>
      <c r="I21">
        <f t="shared" si="5"/>
        <v>0.03334535586104437</v>
      </c>
      <c r="J21">
        <f t="shared" si="6"/>
        <v>-161.19718004571234</v>
      </c>
      <c r="K21">
        <f t="shared" si="7"/>
        <v>0.022173074679080727</v>
      </c>
      <c r="L21">
        <f t="shared" si="8"/>
        <v>0.0002322716349256737</v>
      </c>
      <c r="M21">
        <f t="shared" si="9"/>
        <v>-158.96020006025412</v>
      </c>
      <c r="N21">
        <f t="shared" si="10"/>
        <v>0.022174535872730695</v>
      </c>
      <c r="O21">
        <f t="shared" si="11"/>
        <v>1.1409738931433822E-08</v>
      </c>
      <c r="P21">
        <f t="shared" si="12"/>
        <v>-158.9445834757956</v>
      </c>
      <c r="Q21">
        <f t="shared" si="13"/>
        <v>0.02217453594451508</v>
      </c>
      <c r="R21">
        <f t="shared" si="14"/>
        <v>0</v>
      </c>
      <c r="S21">
        <f t="shared" si="15"/>
        <v>-158.9445827086592</v>
      </c>
      <c r="T21">
        <f t="shared" si="16"/>
        <v>0.02217453594451508</v>
      </c>
      <c r="U21">
        <f t="shared" si="17"/>
        <v>0</v>
      </c>
      <c r="V21">
        <f t="shared" si="18"/>
        <v>-158.9445827086592</v>
      </c>
      <c r="W21">
        <f t="shared" si="19"/>
        <v>0.02217453594451508</v>
      </c>
      <c r="X21">
        <f t="shared" si="20"/>
        <v>0</v>
      </c>
      <c r="Y21">
        <f t="shared" si="21"/>
        <v>-158.9445827086592</v>
      </c>
      <c r="Z21">
        <f t="shared" si="22"/>
        <v>0.02217453594451508</v>
      </c>
      <c r="AA21">
        <f t="shared" si="23"/>
        <v>0</v>
      </c>
      <c r="AB21">
        <f t="shared" si="24"/>
        <v>-158.9445827086592</v>
      </c>
      <c r="AC21">
        <f t="shared" si="25"/>
        <v>0.02217453594451508</v>
      </c>
    </row>
    <row r="22" spans="1:29" ht="12.75">
      <c r="A22">
        <v>1.5</v>
      </c>
      <c r="B22">
        <v>100000</v>
      </c>
      <c r="C22" s="6">
        <f t="shared" si="0"/>
        <v>150000</v>
      </c>
      <c r="D22">
        <f t="shared" si="1"/>
        <v>0.00042666666666666667</v>
      </c>
      <c r="E22">
        <f t="shared" si="2"/>
        <v>0.021436284002029855</v>
      </c>
      <c r="F22" s="6">
        <f t="shared" si="3"/>
        <v>0.021436284002029855</v>
      </c>
      <c r="G22">
        <f t="shared" si="26"/>
        <v>-6.855034895467633</v>
      </c>
      <c r="H22">
        <f t="shared" si="4"/>
        <v>0.0212804427877758</v>
      </c>
      <c r="I22">
        <f t="shared" si="5"/>
        <v>0.025906390429161874</v>
      </c>
      <c r="J22">
        <f t="shared" si="6"/>
        <v>-167.14498828961143</v>
      </c>
      <c r="K22">
        <f t="shared" si="7"/>
        <v>0.021435436309832672</v>
      </c>
      <c r="L22">
        <f t="shared" si="8"/>
        <v>0.00014015489741669995</v>
      </c>
      <c r="M22">
        <f t="shared" si="9"/>
        <v>-165.34190101972004</v>
      </c>
      <c r="N22">
        <f t="shared" si="10"/>
        <v>0.021436283976979068</v>
      </c>
      <c r="O22">
        <f t="shared" si="11"/>
        <v>4.141700316040442E-09</v>
      </c>
      <c r="P22">
        <f t="shared" si="12"/>
        <v>-165.33212918532774</v>
      </c>
      <c r="Q22">
        <f t="shared" si="13"/>
        <v>0.021436284002029855</v>
      </c>
      <c r="R22">
        <f t="shared" si="14"/>
        <v>0</v>
      </c>
      <c r="S22">
        <f t="shared" si="15"/>
        <v>-165.33212889655883</v>
      </c>
      <c r="T22">
        <f t="shared" si="16"/>
        <v>0.021436284002029855</v>
      </c>
      <c r="U22">
        <f t="shared" si="17"/>
        <v>0</v>
      </c>
      <c r="V22">
        <f t="shared" si="18"/>
        <v>-165.33212889655883</v>
      </c>
      <c r="W22">
        <f t="shared" si="19"/>
        <v>0.021436284002029855</v>
      </c>
      <c r="X22">
        <f t="shared" si="20"/>
        <v>0</v>
      </c>
      <c r="Y22">
        <f t="shared" si="21"/>
        <v>-165.33212889655883</v>
      </c>
      <c r="Z22">
        <f t="shared" si="22"/>
        <v>0.021436284002029855</v>
      </c>
      <c r="AA22">
        <f t="shared" si="23"/>
        <v>0</v>
      </c>
      <c r="AB22">
        <f t="shared" si="24"/>
        <v>-165.33212889655883</v>
      </c>
      <c r="AC22">
        <f t="shared" si="25"/>
        <v>0.021436284002029855</v>
      </c>
    </row>
    <row r="23" spans="1:29" ht="12.75">
      <c r="A23">
        <v>2</v>
      </c>
      <c r="B23">
        <v>100000</v>
      </c>
      <c r="C23" s="6">
        <f t="shared" si="0"/>
        <v>200000</v>
      </c>
      <c r="D23">
        <f t="shared" si="1"/>
        <v>0.00032</v>
      </c>
      <c r="E23">
        <f t="shared" si="2"/>
        <v>0.021033610893637977</v>
      </c>
      <c r="F23" s="6">
        <f t="shared" si="3"/>
        <v>0.021033610893637977</v>
      </c>
      <c r="G23">
        <f t="shared" si="26"/>
        <v>-6.915109066487337</v>
      </c>
      <c r="H23">
        <f t="shared" si="4"/>
        <v>0.020912306304842476</v>
      </c>
      <c r="I23">
        <f t="shared" si="5"/>
        <v>0.020579034740840108</v>
      </c>
      <c r="J23">
        <f t="shared" si="6"/>
        <v>-170.3835391642</v>
      </c>
      <c r="K23">
        <f t="shared" si="7"/>
        <v>0.02103308695561302</v>
      </c>
      <c r="L23">
        <f t="shared" si="8"/>
        <v>8.85027628569901E-05</v>
      </c>
      <c r="M23">
        <f t="shared" si="9"/>
        <v>-168.92152915168418</v>
      </c>
      <c r="N23">
        <f t="shared" si="10"/>
        <v>0.02103361088387309</v>
      </c>
      <c r="O23">
        <f t="shared" si="11"/>
        <v>1.649437919581942E-09</v>
      </c>
      <c r="P23">
        <f t="shared" si="12"/>
        <v>-168.91523279259442</v>
      </c>
      <c r="Q23">
        <f t="shared" si="13"/>
        <v>0.021033610893637977</v>
      </c>
      <c r="R23">
        <f t="shared" si="14"/>
        <v>0</v>
      </c>
      <c r="S23">
        <f t="shared" si="15"/>
        <v>-168.91523267524775</v>
      </c>
      <c r="T23">
        <f t="shared" si="16"/>
        <v>0.021033610893637977</v>
      </c>
      <c r="U23">
        <f t="shared" si="17"/>
        <v>0</v>
      </c>
      <c r="V23">
        <f t="shared" si="18"/>
        <v>-168.91523267524775</v>
      </c>
      <c r="W23">
        <f t="shared" si="19"/>
        <v>0.021033610893637977</v>
      </c>
      <c r="X23">
        <f t="shared" si="20"/>
        <v>0</v>
      </c>
      <c r="Y23">
        <f t="shared" si="21"/>
        <v>-168.91523267524775</v>
      </c>
      <c r="Z23">
        <f t="shared" si="22"/>
        <v>0.021033610893637977</v>
      </c>
      <c r="AA23">
        <f t="shared" si="23"/>
        <v>0</v>
      </c>
      <c r="AB23">
        <f t="shared" si="24"/>
        <v>-168.91523267524775</v>
      </c>
      <c r="AC23">
        <f t="shared" si="25"/>
        <v>0.021033610893637977</v>
      </c>
    </row>
    <row r="24" spans="1:29" ht="12.75">
      <c r="A24">
        <v>3</v>
      </c>
      <c r="B24">
        <v>100000</v>
      </c>
      <c r="C24" s="6">
        <f t="shared" si="0"/>
        <v>300000</v>
      </c>
      <c r="D24">
        <f t="shared" si="1"/>
        <v>0.00021333333333333333</v>
      </c>
      <c r="E24">
        <f t="shared" si="2"/>
        <v>0.020603292475011914</v>
      </c>
      <c r="F24" s="6">
        <f t="shared" si="3"/>
        <v>0.020603292475011914</v>
      </c>
      <c r="G24">
        <f t="shared" si="26"/>
        <v>-6.980186994459218</v>
      </c>
      <c r="H24">
        <f t="shared" si="4"/>
        <v>0.020524183341654973</v>
      </c>
      <c r="I24">
        <f t="shared" si="5"/>
        <v>0.013710211117253124</v>
      </c>
      <c r="J24">
        <f t="shared" si="6"/>
        <v>-173.80776244064756</v>
      </c>
      <c r="K24">
        <f t="shared" si="7"/>
        <v>0.020603064807734113</v>
      </c>
      <c r="L24">
        <f t="shared" si="8"/>
        <v>3.9343271867053886E-05</v>
      </c>
      <c r="M24">
        <f t="shared" si="9"/>
        <v>-172.81182386247593</v>
      </c>
      <c r="N24">
        <f t="shared" si="10"/>
        <v>0.020603292473127532</v>
      </c>
      <c r="O24">
        <f t="shared" si="11"/>
        <v>3.256381830851751E-10</v>
      </c>
      <c r="P24">
        <f t="shared" si="12"/>
        <v>-172.80896319225727</v>
      </c>
      <c r="Q24">
        <f t="shared" si="13"/>
        <v>0.020603292475011914</v>
      </c>
      <c r="R24">
        <f t="shared" si="14"/>
        <v>0</v>
      </c>
      <c r="S24">
        <f t="shared" si="15"/>
        <v>-172.80896316857985</v>
      </c>
      <c r="T24">
        <f t="shared" si="16"/>
        <v>0.020603292475011914</v>
      </c>
      <c r="U24">
        <f t="shared" si="17"/>
        <v>0</v>
      </c>
      <c r="V24">
        <f t="shared" si="18"/>
        <v>-172.80896316857985</v>
      </c>
      <c r="W24">
        <f t="shared" si="19"/>
        <v>0.020603292475011914</v>
      </c>
      <c r="X24">
        <f t="shared" si="20"/>
        <v>0</v>
      </c>
      <c r="Y24">
        <f t="shared" si="21"/>
        <v>-172.80896316857985</v>
      </c>
      <c r="Z24">
        <f t="shared" si="22"/>
        <v>0.020603292475011914</v>
      </c>
      <c r="AA24">
        <f t="shared" si="23"/>
        <v>0</v>
      </c>
      <c r="AB24">
        <f t="shared" si="24"/>
        <v>-172.80896316857985</v>
      </c>
      <c r="AC24">
        <f t="shared" si="25"/>
        <v>0.020603292475011914</v>
      </c>
    </row>
    <row r="25" spans="1:29" ht="12.75">
      <c r="A25">
        <v>4</v>
      </c>
      <c r="B25">
        <v>100000</v>
      </c>
      <c r="C25" s="6">
        <f t="shared" si="0"/>
        <v>400000</v>
      </c>
      <c r="D25">
        <f t="shared" si="1"/>
        <v>0.00016</v>
      </c>
      <c r="E25">
        <f t="shared" si="2"/>
        <v>0.020376100691213678</v>
      </c>
      <c r="F25" s="6">
        <f t="shared" si="3"/>
        <v>0.020376100691213678</v>
      </c>
      <c r="G25">
        <f t="shared" si="26"/>
        <v>-7.014877198832465</v>
      </c>
      <c r="H25">
        <f t="shared" si="4"/>
        <v>0.020321691517232322</v>
      </c>
      <c r="I25">
        <f t="shared" si="5"/>
        <v>0.009534523880757817</v>
      </c>
      <c r="J25">
        <f t="shared" si="6"/>
        <v>-175.58895742371416</v>
      </c>
      <c r="K25">
        <f t="shared" si="7"/>
        <v>0.020375991764928138</v>
      </c>
      <c r="L25">
        <f t="shared" si="8"/>
        <v>1.9049833506201708E-05</v>
      </c>
      <c r="M25">
        <f t="shared" si="9"/>
        <v>-174.88808810673285</v>
      </c>
      <c r="N25">
        <f t="shared" si="10"/>
        <v>0.020376100690777305</v>
      </c>
      <c r="O25">
        <f t="shared" si="11"/>
        <v>7.631584253431356E-11</v>
      </c>
      <c r="P25">
        <f t="shared" si="12"/>
        <v>-174.88668685758685</v>
      </c>
      <c r="Q25">
        <f t="shared" si="13"/>
        <v>0.020376100691213678</v>
      </c>
      <c r="R25">
        <f t="shared" si="14"/>
        <v>0</v>
      </c>
      <c r="S25">
        <f t="shared" si="15"/>
        <v>-174.88668685197334</v>
      </c>
      <c r="T25">
        <f t="shared" si="16"/>
        <v>0.020376100691213678</v>
      </c>
      <c r="U25">
        <f t="shared" si="17"/>
        <v>0</v>
      </c>
      <c r="V25">
        <f t="shared" si="18"/>
        <v>-174.88668685197334</v>
      </c>
      <c r="W25">
        <f t="shared" si="19"/>
        <v>0.020376100691213678</v>
      </c>
      <c r="X25">
        <f t="shared" si="20"/>
        <v>0</v>
      </c>
      <c r="Y25">
        <f t="shared" si="21"/>
        <v>-174.88668685197334</v>
      </c>
      <c r="Z25">
        <f t="shared" si="22"/>
        <v>0.020376100691213678</v>
      </c>
      <c r="AA25">
        <f t="shared" si="23"/>
        <v>0</v>
      </c>
      <c r="AB25">
        <f t="shared" si="24"/>
        <v>-174.88668685197334</v>
      </c>
      <c r="AC25">
        <f t="shared" si="25"/>
        <v>0.020376100691213678</v>
      </c>
    </row>
    <row r="26" spans="1:29" ht="12.75">
      <c r="A26">
        <v>5</v>
      </c>
      <c r="B26">
        <v>100000</v>
      </c>
      <c r="C26" s="6">
        <f t="shared" si="0"/>
        <v>500000</v>
      </c>
      <c r="D26">
        <f t="shared" si="1"/>
        <v>0.000128</v>
      </c>
      <c r="E26">
        <f t="shared" si="2"/>
        <v>0.02023546378041892</v>
      </c>
      <c r="F26" s="6">
        <f t="shared" si="3"/>
        <v>0.02023546378041892</v>
      </c>
      <c r="G26">
        <f t="shared" si="26"/>
        <v>-7.03645513957183</v>
      </c>
      <c r="H26">
        <f t="shared" si="4"/>
        <v>0.02019724592757241</v>
      </c>
      <c r="I26">
        <f t="shared" si="5"/>
        <v>0.006742725297161023</v>
      </c>
      <c r="J26">
        <f t="shared" si="6"/>
        <v>-176.67888681933957</v>
      </c>
      <c r="K26">
        <f t="shared" si="7"/>
        <v>0.020235409657368014</v>
      </c>
      <c r="L26">
        <f t="shared" si="8"/>
        <v>9.535356804590833E-06</v>
      </c>
      <c r="M26">
        <f t="shared" si="9"/>
        <v>-176.17957160111044</v>
      </c>
      <c r="N26">
        <f t="shared" si="10"/>
        <v>0.020235463780310405</v>
      </c>
      <c r="O26">
        <f t="shared" si="11"/>
        <v>1.9118040484045196E-11</v>
      </c>
      <c r="P26">
        <f t="shared" si="12"/>
        <v>-176.17886515430234</v>
      </c>
      <c r="Q26">
        <f t="shared" si="13"/>
        <v>0.02023546378041892</v>
      </c>
      <c r="R26">
        <f t="shared" si="14"/>
        <v>0</v>
      </c>
      <c r="S26">
        <f t="shared" si="15"/>
        <v>-176.17886515288606</v>
      </c>
      <c r="T26">
        <f t="shared" si="16"/>
        <v>0.02023546378041892</v>
      </c>
      <c r="U26">
        <f t="shared" si="17"/>
        <v>0</v>
      </c>
      <c r="V26">
        <f t="shared" si="18"/>
        <v>-176.17886515288606</v>
      </c>
      <c r="W26">
        <f t="shared" si="19"/>
        <v>0.02023546378041892</v>
      </c>
      <c r="X26">
        <f t="shared" si="20"/>
        <v>0</v>
      </c>
      <c r="Y26">
        <f t="shared" si="21"/>
        <v>-176.17886515288606</v>
      </c>
      <c r="Z26">
        <f t="shared" si="22"/>
        <v>0.02023546378041892</v>
      </c>
      <c r="AA26">
        <f t="shared" si="23"/>
        <v>0</v>
      </c>
      <c r="AB26">
        <f t="shared" si="24"/>
        <v>-176.17886515288606</v>
      </c>
      <c r="AC26">
        <f t="shared" si="25"/>
        <v>0.02023546378041892</v>
      </c>
    </row>
    <row r="27" spans="1:29" ht="12.75">
      <c r="A27">
        <v>7</v>
      </c>
      <c r="B27">
        <v>100000</v>
      </c>
      <c r="C27" s="6">
        <f t="shared" si="0"/>
        <v>700000</v>
      </c>
      <c r="D27">
        <f t="shared" si="1"/>
        <v>9.142857142857143E-05</v>
      </c>
      <c r="E27">
        <f t="shared" si="2"/>
        <v>0.020070441198616226</v>
      </c>
      <c r="F27" s="6">
        <f t="shared" si="3"/>
        <v>0.020070441198616226</v>
      </c>
      <c r="G27">
        <f t="shared" si="26"/>
        <v>-7.061867765425646</v>
      </c>
      <c r="H27">
        <f t="shared" si="4"/>
        <v>0.02005214506731073</v>
      </c>
      <c r="I27">
        <f t="shared" si="5"/>
        <v>0.003253441818325875</v>
      </c>
      <c r="J27">
        <f t="shared" si="6"/>
        <v>-177.9429393863557</v>
      </c>
      <c r="K27">
        <f t="shared" si="7"/>
        <v>0.02007042869142948</v>
      </c>
      <c r="L27">
        <f t="shared" si="8"/>
        <v>2.2225249853846663E-06</v>
      </c>
      <c r="M27">
        <f t="shared" si="9"/>
        <v>-177.69991519271719</v>
      </c>
      <c r="N27">
        <f t="shared" si="10"/>
        <v>0.020070441198610383</v>
      </c>
      <c r="O27">
        <f t="shared" si="11"/>
        <v>1.0382805726294464E-12</v>
      </c>
      <c r="P27">
        <f t="shared" si="12"/>
        <v>-177.69974913783457</v>
      </c>
      <c r="Q27">
        <f t="shared" si="13"/>
        <v>0.020070441198616226</v>
      </c>
      <c r="R27">
        <f t="shared" si="14"/>
        <v>0</v>
      </c>
      <c r="S27">
        <f t="shared" si="15"/>
        <v>-177.69974913775692</v>
      </c>
      <c r="T27">
        <f t="shared" si="16"/>
        <v>0.020070441198616226</v>
      </c>
      <c r="U27">
        <f t="shared" si="17"/>
        <v>0</v>
      </c>
      <c r="V27">
        <f t="shared" si="18"/>
        <v>-177.69974913775692</v>
      </c>
      <c r="W27">
        <f t="shared" si="19"/>
        <v>0.020070441198616226</v>
      </c>
      <c r="X27">
        <f t="shared" si="20"/>
        <v>0</v>
      </c>
      <c r="Y27">
        <f t="shared" si="21"/>
        <v>-177.69974913775692</v>
      </c>
      <c r="Z27">
        <f t="shared" si="22"/>
        <v>0.020070441198616226</v>
      </c>
      <c r="AA27">
        <f t="shared" si="23"/>
        <v>0</v>
      </c>
      <c r="AB27">
        <f t="shared" si="24"/>
        <v>-177.69974913775692</v>
      </c>
      <c r="AC27">
        <f t="shared" si="25"/>
        <v>0.020070441198616226</v>
      </c>
    </row>
    <row r="28" spans="1:29" ht="12.75">
      <c r="A28">
        <v>8.5</v>
      </c>
      <c r="B28">
        <v>100000</v>
      </c>
      <c r="C28" s="6">
        <f t="shared" si="0"/>
        <v>850000</v>
      </c>
      <c r="D28">
        <f t="shared" si="1"/>
        <v>7.529411764705882E-05</v>
      </c>
      <c r="E28">
        <f t="shared" si="2"/>
        <v>0.01999609521174087</v>
      </c>
      <c r="F28" s="6">
        <f t="shared" si="3"/>
        <v>0.01999609521174087</v>
      </c>
      <c r="G28">
        <f t="shared" si="26"/>
        <v>-7.073347317232557</v>
      </c>
      <c r="H28">
        <f t="shared" si="4"/>
        <v>0.01998711140307209</v>
      </c>
      <c r="I28">
        <f t="shared" si="5"/>
        <v>0.0016031279274244525</v>
      </c>
      <c r="J28">
        <f t="shared" si="6"/>
        <v>-178.50649808186307</v>
      </c>
      <c r="K28">
        <f t="shared" si="7"/>
        <v>0.019996092184974435</v>
      </c>
      <c r="L28">
        <f t="shared" si="8"/>
        <v>5.399335387679116E-07</v>
      </c>
      <c r="M28">
        <f t="shared" si="9"/>
        <v>-178.38627859184388</v>
      </c>
      <c r="N28">
        <f t="shared" si="10"/>
        <v>0.019996095211740523</v>
      </c>
      <c r="O28">
        <f t="shared" si="11"/>
        <v>6.217248937900877E-14</v>
      </c>
      <c r="P28">
        <f t="shared" si="12"/>
        <v>-178.38623809737825</v>
      </c>
      <c r="Q28">
        <f t="shared" si="13"/>
        <v>0.01999609521174087</v>
      </c>
      <c r="R28">
        <f t="shared" si="14"/>
        <v>0</v>
      </c>
      <c r="S28">
        <f t="shared" si="15"/>
        <v>-178.38623809737368</v>
      </c>
      <c r="T28">
        <f t="shared" si="16"/>
        <v>0.01999609521174087</v>
      </c>
      <c r="U28">
        <f t="shared" si="17"/>
        <v>0</v>
      </c>
      <c r="V28">
        <f t="shared" si="18"/>
        <v>-178.38623809737368</v>
      </c>
      <c r="W28">
        <f t="shared" si="19"/>
        <v>0.01999609521174087</v>
      </c>
      <c r="X28">
        <f t="shared" si="20"/>
        <v>0</v>
      </c>
      <c r="Y28">
        <f t="shared" si="21"/>
        <v>-178.38623809737368</v>
      </c>
      <c r="Z28">
        <f t="shared" si="22"/>
        <v>0.01999609521174087</v>
      </c>
      <c r="AA28">
        <f t="shared" si="23"/>
        <v>0</v>
      </c>
      <c r="AB28">
        <f t="shared" si="24"/>
        <v>-178.38623809737368</v>
      </c>
      <c r="AC28">
        <f t="shared" si="25"/>
        <v>0.01999609521174087</v>
      </c>
    </row>
    <row r="29" spans="1:29" ht="12.75">
      <c r="A29">
        <v>1</v>
      </c>
      <c r="B29">
        <v>1000000</v>
      </c>
      <c r="C29" s="6">
        <f t="shared" si="0"/>
        <v>1000000</v>
      </c>
      <c r="D29">
        <f t="shared" si="1"/>
        <v>6.4E-05</v>
      </c>
      <c r="E29">
        <f t="shared" si="2"/>
        <v>0.019943465840476866</v>
      </c>
      <c r="F29" s="6">
        <f t="shared" si="3"/>
        <v>0.019943465840476866</v>
      </c>
      <c r="G29">
        <f t="shared" si="26"/>
        <v>-7.081484498796726</v>
      </c>
      <c r="H29">
        <f t="shared" si="4"/>
        <v>0.01994120427382258</v>
      </c>
      <c r="I29">
        <f t="shared" si="5"/>
        <v>0.00040456667673094415</v>
      </c>
      <c r="J29">
        <f t="shared" si="6"/>
        <v>-178.9030105653343</v>
      </c>
      <c r="K29">
        <f t="shared" si="7"/>
        <v>0.01994346564815861</v>
      </c>
      <c r="L29">
        <f t="shared" si="8"/>
        <v>3.440046381086859E-08</v>
      </c>
      <c r="M29">
        <f t="shared" si="9"/>
        <v>-178.87258761535267</v>
      </c>
      <c r="N29">
        <f t="shared" si="10"/>
        <v>0.019943465840476866</v>
      </c>
      <c r="O29">
        <f t="shared" si="11"/>
        <v>0</v>
      </c>
      <c r="P29">
        <f t="shared" si="12"/>
        <v>-178.872585028404</v>
      </c>
      <c r="Q29">
        <f t="shared" si="13"/>
        <v>0.019943465840476866</v>
      </c>
      <c r="R29">
        <f t="shared" si="14"/>
        <v>0</v>
      </c>
      <c r="S29">
        <f t="shared" si="15"/>
        <v>-178.872585028404</v>
      </c>
      <c r="T29">
        <f t="shared" si="16"/>
        <v>0.019943465840476866</v>
      </c>
      <c r="U29">
        <f t="shared" si="17"/>
        <v>0</v>
      </c>
      <c r="V29">
        <f t="shared" si="18"/>
        <v>-178.872585028404</v>
      </c>
      <c r="W29">
        <f t="shared" si="19"/>
        <v>0.019943465840476866</v>
      </c>
      <c r="X29">
        <f t="shared" si="20"/>
        <v>0</v>
      </c>
      <c r="Y29">
        <f t="shared" si="21"/>
        <v>-178.872585028404</v>
      </c>
      <c r="Z29">
        <f t="shared" si="22"/>
        <v>0.019943465840476866</v>
      </c>
      <c r="AA29">
        <f t="shared" si="23"/>
        <v>0</v>
      </c>
      <c r="AB29">
        <f t="shared" si="24"/>
        <v>-178.872585028404</v>
      </c>
      <c r="AC29">
        <f t="shared" si="25"/>
        <v>0.019943465840476866</v>
      </c>
    </row>
    <row r="30" spans="1:29" ht="12.75">
      <c r="A30">
        <v>1.5</v>
      </c>
      <c r="B30">
        <v>1000000</v>
      </c>
      <c r="C30" s="6">
        <f t="shared" si="0"/>
        <v>1500000</v>
      </c>
      <c r="D30">
        <f t="shared" si="1"/>
        <v>4.266666666666667E-05</v>
      </c>
      <c r="E30">
        <f t="shared" si="2"/>
        <v>0.01984268855802445</v>
      </c>
      <c r="F30" s="6">
        <f t="shared" si="3"/>
        <v>0.01984268855802445</v>
      </c>
      <c r="G30">
        <f t="shared" si="26"/>
        <v>-7.0970897327313</v>
      </c>
      <c r="H30">
        <f t="shared" si="4"/>
        <v>0.019853606386006546</v>
      </c>
      <c r="I30">
        <f t="shared" si="5"/>
        <v>-0.0019622654685402807</v>
      </c>
      <c r="J30">
        <f t="shared" si="6"/>
        <v>-179.65626322984298</v>
      </c>
      <c r="K30">
        <f t="shared" si="7"/>
        <v>0.019842684053362734</v>
      </c>
      <c r="L30">
        <f t="shared" si="8"/>
        <v>8.099588049148565E-07</v>
      </c>
      <c r="M30">
        <f t="shared" si="9"/>
        <v>-179.80460966399184</v>
      </c>
      <c r="N30">
        <f t="shared" si="10"/>
        <v>0.01984268855802369</v>
      </c>
      <c r="O30">
        <f t="shared" si="11"/>
        <v>1.3677947663381929E-13</v>
      </c>
      <c r="P30">
        <f t="shared" si="12"/>
        <v>-179.80454843989142</v>
      </c>
      <c r="Q30">
        <f t="shared" si="13"/>
        <v>0.01984268855802445</v>
      </c>
      <c r="R30">
        <f t="shared" si="14"/>
        <v>0</v>
      </c>
      <c r="S30">
        <f t="shared" si="15"/>
        <v>-179.80454843988102</v>
      </c>
      <c r="T30">
        <f t="shared" si="16"/>
        <v>0.01984268855802445</v>
      </c>
      <c r="U30">
        <f t="shared" si="17"/>
        <v>0</v>
      </c>
      <c r="V30">
        <f t="shared" si="18"/>
        <v>-179.80454843988102</v>
      </c>
      <c r="W30">
        <f t="shared" si="19"/>
        <v>0.01984268855802445</v>
      </c>
      <c r="X30">
        <f t="shared" si="20"/>
        <v>0</v>
      </c>
      <c r="Y30">
        <f t="shared" si="21"/>
        <v>-179.80454843988102</v>
      </c>
      <c r="Z30">
        <f t="shared" si="22"/>
        <v>0.01984268855802445</v>
      </c>
      <c r="AA30">
        <f t="shared" si="23"/>
        <v>0</v>
      </c>
      <c r="AB30">
        <f t="shared" si="24"/>
        <v>-179.80454843988102</v>
      </c>
      <c r="AC30">
        <f t="shared" si="25"/>
        <v>0.01984268855802445</v>
      </c>
    </row>
    <row r="31" spans="1:29" ht="12.75">
      <c r="A31">
        <v>2</v>
      </c>
      <c r="B31">
        <v>1000000</v>
      </c>
      <c r="C31" s="6">
        <f t="shared" si="0"/>
        <v>2000000</v>
      </c>
      <c r="D31">
        <f t="shared" si="1"/>
        <v>3.2E-05</v>
      </c>
      <c r="E31">
        <f t="shared" si="2"/>
        <v>0.019791608421055894</v>
      </c>
      <c r="F31" s="6">
        <f t="shared" si="3"/>
        <v>0.019791608421055894</v>
      </c>
      <c r="G31">
        <f t="shared" si="26"/>
        <v>-7.1050107454287</v>
      </c>
      <c r="H31">
        <f t="shared" si="4"/>
        <v>0.019809363523336624</v>
      </c>
      <c r="I31">
        <f t="shared" si="5"/>
        <v>-0.0031986877092409216</v>
      </c>
      <c r="J31">
        <f t="shared" si="6"/>
        <v>-180.03486281703763</v>
      </c>
      <c r="K31">
        <f t="shared" si="7"/>
        <v>0.01979159647722572</v>
      </c>
      <c r="L31">
        <f t="shared" si="8"/>
        <v>2.153200897581087E-06</v>
      </c>
      <c r="M31">
        <f t="shared" si="9"/>
        <v>-180.27733488479112</v>
      </c>
      <c r="N31">
        <f t="shared" si="10"/>
        <v>0.01979160842105049</v>
      </c>
      <c r="O31">
        <f t="shared" si="11"/>
        <v>9.743317264110374E-13</v>
      </c>
      <c r="P31">
        <f t="shared" si="12"/>
        <v>-180.27717170113252</v>
      </c>
      <c r="Q31">
        <f t="shared" si="13"/>
        <v>0.019791608421055894</v>
      </c>
      <c r="R31">
        <f t="shared" si="14"/>
        <v>0</v>
      </c>
      <c r="S31">
        <f t="shared" si="15"/>
        <v>-180.2771717010587</v>
      </c>
      <c r="T31">
        <f t="shared" si="16"/>
        <v>0.019791608421055894</v>
      </c>
      <c r="U31">
        <f t="shared" si="17"/>
        <v>0</v>
      </c>
      <c r="V31">
        <f t="shared" si="18"/>
        <v>-180.2771717010587</v>
      </c>
      <c r="W31">
        <f t="shared" si="19"/>
        <v>0.019791608421055894</v>
      </c>
      <c r="X31">
        <f t="shared" si="20"/>
        <v>0</v>
      </c>
      <c r="Y31">
        <f t="shared" si="21"/>
        <v>-180.2771717010587</v>
      </c>
      <c r="Z31">
        <f t="shared" si="22"/>
        <v>0.019791608421055894</v>
      </c>
      <c r="AA31">
        <f t="shared" si="23"/>
        <v>0</v>
      </c>
      <c r="AB31">
        <f t="shared" si="24"/>
        <v>-180.2771717010587</v>
      </c>
      <c r="AC31">
        <f t="shared" si="25"/>
        <v>0.019791608421055894</v>
      </c>
    </row>
    <row r="32" spans="1:29" ht="12.75">
      <c r="A32">
        <v>3</v>
      </c>
      <c r="B32">
        <v>1000000</v>
      </c>
      <c r="C32" s="6">
        <f t="shared" si="0"/>
        <v>3000000</v>
      </c>
      <c r="D32">
        <f t="shared" si="1"/>
        <v>2.1333333333333335E-05</v>
      </c>
      <c r="E32">
        <f t="shared" si="2"/>
        <v>0.01974005246141089</v>
      </c>
      <c r="F32" s="6">
        <f t="shared" si="3"/>
        <v>0.01974005246141089</v>
      </c>
      <c r="G32">
        <f t="shared" si="26"/>
        <v>-7.113012841423894</v>
      </c>
      <c r="H32">
        <f t="shared" si="4"/>
        <v>0.019764817768382296</v>
      </c>
      <c r="I32">
        <f t="shared" si="5"/>
        <v>-0.004472228151649382</v>
      </c>
      <c r="J32">
        <f t="shared" si="6"/>
        <v>-180.4146834171451</v>
      </c>
      <c r="K32">
        <f t="shared" si="7"/>
        <v>0.019740029164334427</v>
      </c>
      <c r="L32">
        <f t="shared" si="8"/>
        <v>4.211050431912611E-06</v>
      </c>
      <c r="M32">
        <f t="shared" si="9"/>
        <v>-180.7546181315901</v>
      </c>
      <c r="N32">
        <f t="shared" si="10"/>
        <v>0.019740052461390267</v>
      </c>
      <c r="O32">
        <f t="shared" si="11"/>
        <v>3.727684827481426E-12</v>
      </c>
      <c r="P32">
        <f t="shared" si="12"/>
        <v>-180.75429814993413</v>
      </c>
      <c r="Q32">
        <f t="shared" si="13"/>
        <v>0.01974005246141089</v>
      </c>
      <c r="R32">
        <f t="shared" si="14"/>
        <v>0</v>
      </c>
      <c r="S32">
        <f t="shared" si="15"/>
        <v>-180.75429814965094</v>
      </c>
      <c r="T32">
        <f t="shared" si="16"/>
        <v>0.01974005246141089</v>
      </c>
      <c r="U32">
        <f t="shared" si="17"/>
        <v>0</v>
      </c>
      <c r="V32">
        <f t="shared" si="18"/>
        <v>-180.75429814965094</v>
      </c>
      <c r="W32">
        <f t="shared" si="19"/>
        <v>0.01974005246141089</v>
      </c>
      <c r="X32">
        <f t="shared" si="20"/>
        <v>0</v>
      </c>
      <c r="Y32">
        <f t="shared" si="21"/>
        <v>-180.75429814965094</v>
      </c>
      <c r="Z32">
        <f t="shared" si="22"/>
        <v>0.01974005246141089</v>
      </c>
      <c r="AA32">
        <f t="shared" si="23"/>
        <v>0</v>
      </c>
      <c r="AB32">
        <f t="shared" si="24"/>
        <v>-180.75429814965094</v>
      </c>
      <c r="AC32">
        <f t="shared" si="25"/>
        <v>0.01974005246141089</v>
      </c>
    </row>
    <row r="33" spans="1:29" ht="12.75">
      <c r="A33">
        <v>4</v>
      </c>
      <c r="B33">
        <v>1000000</v>
      </c>
      <c r="C33" s="6">
        <f t="shared" si="0"/>
        <v>4000000</v>
      </c>
      <c r="D33">
        <f t="shared" si="1"/>
        <v>1.6E-05</v>
      </c>
      <c r="E33">
        <f t="shared" si="2"/>
        <v>0.019714092419924775</v>
      </c>
      <c r="F33" s="6">
        <f t="shared" si="3"/>
        <v>0.019714092419924775</v>
      </c>
      <c r="G33">
        <f t="shared" si="26"/>
        <v>-7.117044817754199</v>
      </c>
      <c r="H33">
        <f t="shared" si="4"/>
        <v>0.019742429626689654</v>
      </c>
      <c r="I33">
        <f t="shared" si="5"/>
        <v>-0.005123357937192097</v>
      </c>
      <c r="J33">
        <f t="shared" si="6"/>
        <v>-180.60502706662433</v>
      </c>
      <c r="K33">
        <f t="shared" si="7"/>
        <v>0.019714061878458027</v>
      </c>
      <c r="L33">
        <f t="shared" si="8"/>
        <v>5.5278459916152656E-06</v>
      </c>
      <c r="M33">
        <f t="shared" si="9"/>
        <v>-180.9949882177936</v>
      </c>
      <c r="N33">
        <f t="shared" si="10"/>
        <v>0.01971409241988929</v>
      </c>
      <c r="O33">
        <f t="shared" si="11"/>
        <v>6.4224181528516056E-12</v>
      </c>
      <c r="P33">
        <f t="shared" si="12"/>
        <v>-180.9945676213706</v>
      </c>
      <c r="Q33">
        <f t="shared" si="13"/>
        <v>0.019714092419924775</v>
      </c>
      <c r="R33">
        <f t="shared" si="14"/>
        <v>0</v>
      </c>
      <c r="S33">
        <f t="shared" si="15"/>
        <v>-180.9945676208819</v>
      </c>
      <c r="T33">
        <f t="shared" si="16"/>
        <v>0.019714092419924775</v>
      </c>
      <c r="U33">
        <f t="shared" si="17"/>
        <v>0</v>
      </c>
      <c r="V33">
        <f t="shared" si="18"/>
        <v>-180.9945676208819</v>
      </c>
      <c r="W33">
        <f t="shared" si="19"/>
        <v>0.019714092419924775</v>
      </c>
      <c r="X33">
        <f t="shared" si="20"/>
        <v>0</v>
      </c>
      <c r="Y33">
        <f t="shared" si="21"/>
        <v>-180.9945676208819</v>
      </c>
      <c r="Z33">
        <f t="shared" si="22"/>
        <v>0.019714092419924775</v>
      </c>
      <c r="AA33">
        <f t="shared" si="23"/>
        <v>0</v>
      </c>
      <c r="AB33">
        <f t="shared" si="24"/>
        <v>-180.9945676208819</v>
      </c>
      <c r="AC33">
        <f t="shared" si="25"/>
        <v>0.019714092419924775</v>
      </c>
    </row>
    <row r="34" spans="1:29" ht="12.75">
      <c r="A34">
        <v>5</v>
      </c>
      <c r="B34">
        <v>1000000</v>
      </c>
      <c r="C34" s="6">
        <f t="shared" si="0"/>
        <v>5000000</v>
      </c>
      <c r="D34">
        <f t="shared" si="1"/>
        <v>1.28E-05</v>
      </c>
      <c r="E34">
        <f t="shared" si="2"/>
        <v>0.019698457276224497</v>
      </c>
      <c r="F34" s="6">
        <f t="shared" si="3"/>
        <v>0.019698457276224497</v>
      </c>
      <c r="G34">
        <f t="shared" si="26"/>
        <v>-7.119474023522774</v>
      </c>
      <c r="H34">
        <f t="shared" si="4"/>
        <v>0.01972895946248078</v>
      </c>
      <c r="I34">
        <f t="shared" si="5"/>
        <v>-0.005518735768895056</v>
      </c>
      <c r="J34">
        <f t="shared" si="6"/>
        <v>-180.71936590777088</v>
      </c>
      <c r="K34">
        <f t="shared" si="7"/>
        <v>0.01969842186214573</v>
      </c>
      <c r="L34">
        <f t="shared" si="8"/>
        <v>6.414889355710329E-06</v>
      </c>
      <c r="M34">
        <f t="shared" si="9"/>
        <v>-181.13976779666658</v>
      </c>
      <c r="N34">
        <f t="shared" si="10"/>
        <v>0.01969845727617675</v>
      </c>
      <c r="O34">
        <f t="shared" si="11"/>
        <v>8.64908145103982E-12</v>
      </c>
      <c r="P34">
        <f t="shared" si="12"/>
        <v>-181.13927931866164</v>
      </c>
      <c r="Q34">
        <f t="shared" si="13"/>
        <v>0.019698457276224497</v>
      </c>
      <c r="R34">
        <f t="shared" si="14"/>
        <v>0</v>
      </c>
      <c r="S34">
        <f t="shared" si="15"/>
        <v>-181.13927931800313</v>
      </c>
      <c r="T34">
        <f t="shared" si="16"/>
        <v>0.019698457276224497</v>
      </c>
      <c r="U34">
        <f t="shared" si="17"/>
        <v>0</v>
      </c>
      <c r="V34">
        <f t="shared" si="18"/>
        <v>-181.13927931800313</v>
      </c>
      <c r="W34">
        <f t="shared" si="19"/>
        <v>0.019698457276224497</v>
      </c>
      <c r="X34">
        <f t="shared" si="20"/>
        <v>0</v>
      </c>
      <c r="Y34">
        <f t="shared" si="21"/>
        <v>-181.13927931800313</v>
      </c>
      <c r="Z34">
        <f t="shared" si="22"/>
        <v>0.019698457276224497</v>
      </c>
      <c r="AA34">
        <f t="shared" si="23"/>
        <v>0</v>
      </c>
      <c r="AB34">
        <f t="shared" si="24"/>
        <v>-181.13927931800313</v>
      </c>
      <c r="AC34">
        <f t="shared" si="25"/>
        <v>0.019698457276224497</v>
      </c>
    </row>
    <row r="35" spans="1:29" ht="12.75">
      <c r="A35">
        <v>7</v>
      </c>
      <c r="B35">
        <v>1000000</v>
      </c>
      <c r="C35" s="6">
        <f t="shared" si="0"/>
        <v>7000000</v>
      </c>
      <c r="D35">
        <f t="shared" si="1"/>
        <v>9.142857142857142E-06</v>
      </c>
      <c r="E35">
        <f t="shared" si="2"/>
        <v>0.019680533736177827</v>
      </c>
      <c r="F35" s="6">
        <f t="shared" si="3"/>
        <v>0.019680533736177827</v>
      </c>
      <c r="G35">
        <f t="shared" si="26"/>
        <v>-7.122259533561061</v>
      </c>
      <c r="H35">
        <f t="shared" si="4"/>
        <v>0.019713530519489184</v>
      </c>
      <c r="I35">
        <f t="shared" si="5"/>
        <v>-0.005974975210918387</v>
      </c>
      <c r="J35">
        <f t="shared" si="6"/>
        <v>-180.85015700857346</v>
      </c>
      <c r="K35">
        <f t="shared" si="7"/>
        <v>0.019680492255604042</v>
      </c>
      <c r="L35">
        <f t="shared" si="8"/>
        <v>7.520654435211327E-06</v>
      </c>
      <c r="M35">
        <f t="shared" si="9"/>
        <v>-181.3057447594166</v>
      </c>
      <c r="N35">
        <f t="shared" si="10"/>
        <v>0.019680533736112258</v>
      </c>
      <c r="O35">
        <f t="shared" si="11"/>
        <v>1.1888268147686176E-11</v>
      </c>
      <c r="P35">
        <f t="shared" si="12"/>
        <v>-181.3051715566932</v>
      </c>
      <c r="Q35">
        <f t="shared" si="13"/>
        <v>0.019680533736177827</v>
      </c>
      <c r="R35">
        <f t="shared" si="14"/>
        <v>0</v>
      </c>
      <c r="S35">
        <f t="shared" si="15"/>
        <v>-181.30517155578707</v>
      </c>
      <c r="T35">
        <f t="shared" si="16"/>
        <v>0.019680533736177827</v>
      </c>
      <c r="U35">
        <f t="shared" si="17"/>
        <v>0</v>
      </c>
      <c r="V35">
        <f t="shared" si="18"/>
        <v>-181.30517155578707</v>
      </c>
      <c r="W35">
        <f t="shared" si="19"/>
        <v>0.019680533736177827</v>
      </c>
      <c r="X35">
        <f t="shared" si="20"/>
        <v>0</v>
      </c>
      <c r="Y35">
        <f t="shared" si="21"/>
        <v>-181.30517155578707</v>
      </c>
      <c r="Z35">
        <f t="shared" si="22"/>
        <v>0.019680533736177827</v>
      </c>
      <c r="AA35">
        <f t="shared" si="23"/>
        <v>0</v>
      </c>
      <c r="AB35">
        <f t="shared" si="24"/>
        <v>-181.30517155578707</v>
      </c>
      <c r="AC35">
        <f t="shared" si="25"/>
        <v>0.019680533736177827</v>
      </c>
    </row>
    <row r="36" spans="1:29" ht="12.75">
      <c r="A36">
        <v>8.5</v>
      </c>
      <c r="B36">
        <v>1000000</v>
      </c>
      <c r="C36" s="6">
        <f t="shared" si="0"/>
        <v>8500000</v>
      </c>
      <c r="D36">
        <f t="shared" si="1"/>
        <v>7.529411764705883E-06</v>
      </c>
      <c r="E36">
        <f t="shared" si="2"/>
        <v>0.019672607585745974</v>
      </c>
      <c r="F36" s="6">
        <f t="shared" si="3"/>
        <v>0.019672607585745974</v>
      </c>
      <c r="G36">
        <f t="shared" si="26"/>
        <v>-7.123491597502864</v>
      </c>
      <c r="H36">
        <f t="shared" si="4"/>
        <v>0.019706711888665428</v>
      </c>
      <c r="I36">
        <f t="shared" si="5"/>
        <v>-0.006177757285271923</v>
      </c>
      <c r="J36">
        <f t="shared" si="6"/>
        <v>-180.9078981325681</v>
      </c>
      <c r="K36">
        <f t="shared" si="7"/>
        <v>0.019672563256410883</v>
      </c>
      <c r="L36">
        <f t="shared" si="8"/>
        <v>8.040403309372834E-06</v>
      </c>
      <c r="M36">
        <f t="shared" si="9"/>
        <v>-181.37914499181372</v>
      </c>
      <c r="N36">
        <f t="shared" si="10"/>
        <v>0.019672607585671062</v>
      </c>
      <c r="O36">
        <f t="shared" si="11"/>
        <v>1.3587353464572516E-11</v>
      </c>
      <c r="P36">
        <f t="shared" si="12"/>
        <v>-181.37853192774065</v>
      </c>
      <c r="Q36">
        <f t="shared" si="13"/>
        <v>0.019672607585745974</v>
      </c>
      <c r="R36">
        <f t="shared" si="14"/>
        <v>0</v>
      </c>
      <c r="S36">
        <f t="shared" si="15"/>
        <v>-181.37853192670465</v>
      </c>
      <c r="T36">
        <f t="shared" si="16"/>
        <v>0.019672607585745974</v>
      </c>
      <c r="U36">
        <f t="shared" si="17"/>
        <v>0</v>
      </c>
      <c r="V36">
        <f t="shared" si="18"/>
        <v>-181.37853192670465</v>
      </c>
      <c r="W36">
        <f t="shared" si="19"/>
        <v>0.019672607585745974</v>
      </c>
      <c r="X36">
        <f t="shared" si="20"/>
        <v>0</v>
      </c>
      <c r="Y36">
        <f t="shared" si="21"/>
        <v>-181.37853192670465</v>
      </c>
      <c r="Z36">
        <f t="shared" si="22"/>
        <v>0.019672607585745974</v>
      </c>
      <c r="AA36">
        <f t="shared" si="23"/>
        <v>0</v>
      </c>
      <c r="AB36">
        <f t="shared" si="24"/>
        <v>-181.37853192670465</v>
      </c>
      <c r="AC36">
        <f t="shared" si="25"/>
        <v>0.019672607585745974</v>
      </c>
    </row>
    <row r="37" spans="1:29" ht="12.75">
      <c r="A37">
        <v>1</v>
      </c>
      <c r="B37">
        <v>10000000</v>
      </c>
      <c r="C37" s="6">
        <f t="shared" si="0"/>
        <v>10000000</v>
      </c>
      <c r="D37">
        <f t="shared" si="1"/>
        <v>6.4E-06</v>
      </c>
      <c r="E37">
        <f t="shared" si="2"/>
        <v>0.01966705243209676</v>
      </c>
      <c r="F37" s="6">
        <f t="shared" si="3"/>
        <v>0.01966705243209676</v>
      </c>
      <c r="G37">
        <f t="shared" si="26"/>
        <v>-7.124355199105638</v>
      </c>
      <c r="H37">
        <f t="shared" si="4"/>
        <v>0.01970193455345241</v>
      </c>
      <c r="I37">
        <f t="shared" si="5"/>
        <v>-0.0063202553355026225</v>
      </c>
      <c r="J37">
        <f t="shared" si="6"/>
        <v>-180.9483309367319</v>
      </c>
      <c r="K37">
        <f t="shared" si="7"/>
        <v>0.019667006044840122</v>
      </c>
      <c r="L37">
        <f t="shared" si="8"/>
        <v>8.416052411419628E-06</v>
      </c>
      <c r="M37">
        <f t="shared" si="9"/>
        <v>-181.43058910793408</v>
      </c>
      <c r="N37">
        <f t="shared" si="10"/>
        <v>0.019667052432014703</v>
      </c>
      <c r="O37">
        <f t="shared" si="11"/>
        <v>1.48876466710135E-11</v>
      </c>
      <c r="P37">
        <f t="shared" si="12"/>
        <v>-181.4299472197279</v>
      </c>
      <c r="Q37">
        <f t="shared" si="13"/>
        <v>0.01966705243209676</v>
      </c>
      <c r="R37">
        <f t="shared" si="14"/>
        <v>0</v>
      </c>
      <c r="S37">
        <f t="shared" si="15"/>
        <v>-181.42994721859247</v>
      </c>
      <c r="T37">
        <f t="shared" si="16"/>
        <v>0.01966705243209676</v>
      </c>
      <c r="U37">
        <f t="shared" si="17"/>
        <v>0</v>
      </c>
      <c r="V37">
        <f t="shared" si="18"/>
        <v>-181.42994721859247</v>
      </c>
      <c r="W37">
        <f t="shared" si="19"/>
        <v>0.01966705243209676</v>
      </c>
      <c r="X37">
        <f t="shared" si="20"/>
        <v>0</v>
      </c>
      <c r="Y37">
        <f t="shared" si="21"/>
        <v>-181.42994721859247</v>
      </c>
      <c r="Z37">
        <f t="shared" si="22"/>
        <v>0.01966705243209676</v>
      </c>
      <c r="AA37">
        <f t="shared" si="23"/>
        <v>0</v>
      </c>
      <c r="AB37">
        <f t="shared" si="24"/>
        <v>-181.42994721859247</v>
      </c>
      <c r="AC37">
        <f t="shared" si="25"/>
        <v>0.01966705243209676</v>
      </c>
    </row>
    <row r="38" spans="1:29" ht="12.75">
      <c r="A38">
        <v>1.5</v>
      </c>
      <c r="B38">
        <v>10000000</v>
      </c>
      <c r="C38" s="6">
        <f t="shared" si="0"/>
        <v>15000000</v>
      </c>
      <c r="D38">
        <f t="shared" si="1"/>
        <v>4.266666666666667E-06</v>
      </c>
      <c r="E38">
        <f t="shared" si="2"/>
        <v>0.019656543917928104</v>
      </c>
      <c r="F38" s="6">
        <f t="shared" si="3"/>
        <v>0.019656543917928104</v>
      </c>
      <c r="G38">
        <f t="shared" si="26"/>
        <v>-7.125989054185091</v>
      </c>
      <c r="H38">
        <f t="shared" si="4"/>
        <v>0.019692901024125336</v>
      </c>
      <c r="I38">
        <f t="shared" si="5"/>
        <v>-0.006590662694664573</v>
      </c>
      <c r="J38">
        <f t="shared" si="6"/>
        <v>-181.02473506983807</v>
      </c>
      <c r="K38">
        <f t="shared" si="7"/>
        <v>0.019656493498423824</v>
      </c>
      <c r="L38">
        <f t="shared" si="8"/>
        <v>9.152529391265318E-06</v>
      </c>
      <c r="M38">
        <f t="shared" si="9"/>
        <v>-181.52790530960087</v>
      </c>
      <c r="N38">
        <f t="shared" si="10"/>
        <v>0.01965654391783111</v>
      </c>
      <c r="O38">
        <f t="shared" si="11"/>
        <v>1.7607248992135283E-11</v>
      </c>
      <c r="P38">
        <f t="shared" si="12"/>
        <v>-181.52720687682583</v>
      </c>
      <c r="Q38">
        <f t="shared" si="13"/>
        <v>0.019656543917928104</v>
      </c>
      <c r="R38">
        <f t="shared" si="14"/>
        <v>0</v>
      </c>
      <c r="S38">
        <f t="shared" si="15"/>
        <v>-181.5272068754822</v>
      </c>
      <c r="T38">
        <f t="shared" si="16"/>
        <v>0.019656543917928104</v>
      </c>
      <c r="U38">
        <f t="shared" si="17"/>
        <v>0</v>
      </c>
      <c r="V38">
        <f t="shared" si="18"/>
        <v>-181.5272068754822</v>
      </c>
      <c r="W38">
        <f t="shared" si="19"/>
        <v>0.019656543917928104</v>
      </c>
      <c r="X38">
        <f t="shared" si="20"/>
        <v>0</v>
      </c>
      <c r="Y38">
        <f t="shared" si="21"/>
        <v>-181.5272068754822</v>
      </c>
      <c r="Z38">
        <f t="shared" si="22"/>
        <v>0.019656543917928104</v>
      </c>
      <c r="AA38">
        <f t="shared" si="23"/>
        <v>0</v>
      </c>
      <c r="AB38">
        <f t="shared" si="24"/>
        <v>-181.5272068754822</v>
      </c>
      <c r="AC38">
        <f t="shared" si="25"/>
        <v>0.019656543917928104</v>
      </c>
    </row>
    <row r="39" spans="1:29" ht="12.75">
      <c r="A39">
        <v>2</v>
      </c>
      <c r="B39">
        <v>10000000</v>
      </c>
      <c r="C39" s="6">
        <f t="shared" si="0"/>
        <v>20000000</v>
      </c>
      <c r="D39">
        <f t="shared" si="1"/>
        <v>3.2E-06</v>
      </c>
      <c r="E39">
        <f t="shared" si="2"/>
        <v>0.019651282060659518</v>
      </c>
      <c r="F39" s="6">
        <f t="shared" si="3"/>
        <v>0.019651282060659518</v>
      </c>
      <c r="G39">
        <f t="shared" si="26"/>
        <v>-7.126807264076354</v>
      </c>
      <c r="H39">
        <f t="shared" si="4"/>
        <v>0.01968837950393618</v>
      </c>
      <c r="I39">
        <f t="shared" si="5"/>
        <v>-0.006726479765840843</v>
      </c>
      <c r="J39">
        <f t="shared" si="6"/>
        <v>-181.062952174287</v>
      </c>
      <c r="K39">
        <f t="shared" si="7"/>
        <v>0.01965122955313141</v>
      </c>
      <c r="L39">
        <f t="shared" si="8"/>
        <v>9.534121114818106E-06</v>
      </c>
      <c r="M39">
        <f t="shared" si="9"/>
        <v>-181.57663414089785</v>
      </c>
      <c r="N39">
        <f t="shared" si="10"/>
        <v>0.019651282060554297</v>
      </c>
      <c r="O39">
        <f t="shared" si="11"/>
        <v>1.9105605986169394E-11</v>
      </c>
      <c r="P39">
        <f t="shared" si="12"/>
        <v>-181.5759063936827</v>
      </c>
      <c r="Q39">
        <f t="shared" si="13"/>
        <v>0.019651282060659518</v>
      </c>
      <c r="R39">
        <f t="shared" si="14"/>
        <v>0</v>
      </c>
      <c r="S39">
        <f t="shared" si="15"/>
        <v>-181.5759063922243</v>
      </c>
      <c r="T39">
        <f t="shared" si="16"/>
        <v>0.019651282060659518</v>
      </c>
      <c r="U39">
        <f t="shared" si="17"/>
        <v>0</v>
      </c>
      <c r="V39">
        <f t="shared" si="18"/>
        <v>-181.5759063922243</v>
      </c>
      <c r="W39">
        <f t="shared" si="19"/>
        <v>0.019651282060659518</v>
      </c>
      <c r="X39">
        <f t="shared" si="20"/>
        <v>0</v>
      </c>
      <c r="Y39">
        <f t="shared" si="21"/>
        <v>-181.5759063922243</v>
      </c>
      <c r="Z39">
        <f t="shared" si="22"/>
        <v>0.019651282060659518</v>
      </c>
      <c r="AA39">
        <f t="shared" si="23"/>
        <v>0</v>
      </c>
      <c r="AB39">
        <f t="shared" si="24"/>
        <v>-181.5759063922243</v>
      </c>
      <c r="AC39">
        <f t="shared" si="25"/>
        <v>0.019651282060659518</v>
      </c>
    </row>
    <row r="40" spans="1:29" ht="12.75">
      <c r="A40">
        <v>3</v>
      </c>
      <c r="B40">
        <v>10000000</v>
      </c>
      <c r="C40" s="6">
        <f t="shared" si="0"/>
        <v>30000000</v>
      </c>
      <c r="D40">
        <f t="shared" si="1"/>
        <v>2.1333333333333334E-06</v>
      </c>
      <c r="E40">
        <f t="shared" si="2"/>
        <v>0.01964601511968121</v>
      </c>
      <c r="F40" s="6">
        <f t="shared" si="3"/>
        <v>0.01964601511968121</v>
      </c>
      <c r="G40">
        <f t="shared" si="26"/>
        <v>-7.127626331257056</v>
      </c>
      <c r="H40">
        <f t="shared" si="4"/>
        <v>0.019683854805759737</v>
      </c>
      <c r="I40">
        <f t="shared" si="5"/>
        <v>-0.006862707859824901</v>
      </c>
      <c r="J40">
        <f t="shared" si="6"/>
        <v>-181.10117917592657</v>
      </c>
      <c r="K40">
        <f t="shared" si="7"/>
        <v>0.019645960475689374</v>
      </c>
      <c r="L40">
        <f t="shared" si="8"/>
        <v>9.924716729337035E-06</v>
      </c>
      <c r="M40">
        <f t="shared" si="9"/>
        <v>-181.62541020706644</v>
      </c>
      <c r="N40">
        <f t="shared" si="10"/>
        <v>0.01964601511956722</v>
      </c>
      <c r="O40">
        <f t="shared" si="11"/>
        <v>2.070343896320992E-11</v>
      </c>
      <c r="P40">
        <f t="shared" si="12"/>
        <v>-181.6246524421092</v>
      </c>
      <c r="Q40">
        <f t="shared" si="13"/>
        <v>0.01964601511968121</v>
      </c>
      <c r="R40">
        <f t="shared" si="14"/>
        <v>0</v>
      </c>
      <c r="S40">
        <f t="shared" si="15"/>
        <v>-181.62465244052848</v>
      </c>
      <c r="T40">
        <f t="shared" si="16"/>
        <v>0.01964601511968121</v>
      </c>
      <c r="U40">
        <f t="shared" si="17"/>
        <v>0</v>
      </c>
      <c r="V40">
        <f t="shared" si="18"/>
        <v>-181.62465244052848</v>
      </c>
      <c r="W40">
        <f t="shared" si="19"/>
        <v>0.01964601511968121</v>
      </c>
      <c r="X40">
        <f t="shared" si="20"/>
        <v>0</v>
      </c>
      <c r="Y40">
        <f t="shared" si="21"/>
        <v>-181.62465244052848</v>
      </c>
      <c r="Z40">
        <f t="shared" si="22"/>
        <v>0.01964601511968121</v>
      </c>
      <c r="AA40">
        <f t="shared" si="23"/>
        <v>0</v>
      </c>
      <c r="AB40">
        <f t="shared" si="24"/>
        <v>-181.62465244052848</v>
      </c>
      <c r="AC40">
        <f t="shared" si="25"/>
        <v>0.01964601511968121</v>
      </c>
    </row>
    <row r="41" spans="1:29" ht="12.75">
      <c r="A41">
        <v>4</v>
      </c>
      <c r="B41">
        <v>10000000</v>
      </c>
      <c r="C41" s="6">
        <f t="shared" si="0"/>
        <v>40000000</v>
      </c>
      <c r="D41">
        <f t="shared" si="1"/>
        <v>1.6E-06</v>
      </c>
      <c r="E41">
        <f t="shared" si="2"/>
        <v>0.019643379738817215</v>
      </c>
      <c r="F41" s="6">
        <f t="shared" si="3"/>
        <v>0.019643379738817215</v>
      </c>
      <c r="G41">
        <f t="shared" si="26"/>
        <v>-7.12803618689271</v>
      </c>
      <c r="H41">
        <f t="shared" si="4"/>
        <v>0.019681591263130623</v>
      </c>
      <c r="I41">
        <f t="shared" si="5"/>
        <v>-0.006930976534134992</v>
      </c>
      <c r="J41">
        <f t="shared" si="6"/>
        <v>-181.12029635787368</v>
      </c>
      <c r="K41">
        <f t="shared" si="7"/>
        <v>0.019643324008308777</v>
      </c>
      <c r="L41">
        <f t="shared" si="8"/>
        <v>1.0123415060903085E-05</v>
      </c>
      <c r="M41">
        <f t="shared" si="9"/>
        <v>-181.64981597225002</v>
      </c>
      <c r="N41">
        <f t="shared" si="10"/>
        <v>0.01964337973869863</v>
      </c>
      <c r="O41">
        <f t="shared" si="11"/>
        <v>2.1540991212987137E-11</v>
      </c>
      <c r="P41">
        <f t="shared" si="12"/>
        <v>-181.64904293266437</v>
      </c>
      <c r="Q41">
        <f t="shared" si="13"/>
        <v>0.019643379738817215</v>
      </c>
      <c r="R41">
        <f t="shared" si="14"/>
        <v>0</v>
      </c>
      <c r="S41">
        <f t="shared" si="15"/>
        <v>-181.64904293101952</v>
      </c>
      <c r="T41">
        <f t="shared" si="16"/>
        <v>0.019643379738817215</v>
      </c>
      <c r="U41">
        <f t="shared" si="17"/>
        <v>0</v>
      </c>
      <c r="V41">
        <f t="shared" si="18"/>
        <v>-181.64904293101952</v>
      </c>
      <c r="W41">
        <f t="shared" si="19"/>
        <v>0.019643379738817215</v>
      </c>
      <c r="X41">
        <f t="shared" si="20"/>
        <v>0</v>
      </c>
      <c r="Y41">
        <f t="shared" si="21"/>
        <v>-181.64904293101952</v>
      </c>
      <c r="Z41">
        <f t="shared" si="22"/>
        <v>0.019643379738817215</v>
      </c>
      <c r="AA41">
        <f t="shared" si="23"/>
        <v>0</v>
      </c>
      <c r="AB41">
        <f t="shared" si="24"/>
        <v>-181.64904293101952</v>
      </c>
      <c r="AC41">
        <f t="shared" si="25"/>
        <v>0.019643379738817215</v>
      </c>
    </row>
    <row r="42" spans="1:29" ht="12.75">
      <c r="A42">
        <v>5</v>
      </c>
      <c r="B42">
        <v>10000000</v>
      </c>
      <c r="C42" s="6">
        <f t="shared" si="0"/>
        <v>50000000</v>
      </c>
      <c r="D42">
        <f t="shared" si="1"/>
        <v>1.28E-06</v>
      </c>
      <c r="E42">
        <f t="shared" si="2"/>
        <v>0.01964179789805843</v>
      </c>
      <c r="F42" s="6">
        <f t="shared" si="3"/>
        <v>0.01964179789805843</v>
      </c>
      <c r="G42">
        <f t="shared" si="26"/>
        <v>-7.128282203458316</v>
      </c>
      <c r="H42">
        <f t="shared" si="4"/>
        <v>0.01968023275520551</v>
      </c>
      <c r="I42">
        <f t="shared" si="5"/>
        <v>-0.006971987333620255</v>
      </c>
      <c r="J42">
        <f t="shared" si="6"/>
        <v>-181.13176783797388</v>
      </c>
      <c r="K42">
        <f t="shared" si="7"/>
        <v>0.01964174150976116</v>
      </c>
      <c r="L42">
        <f t="shared" si="8"/>
        <v>1.0243727804670755E-05</v>
      </c>
      <c r="M42">
        <f t="shared" si="9"/>
        <v>-181.66446511001263</v>
      </c>
      <c r="N42">
        <f t="shared" si="10"/>
        <v>0.019641797897937012</v>
      </c>
      <c r="O42">
        <f t="shared" si="11"/>
        <v>2.205702287483291E-11</v>
      </c>
      <c r="P42">
        <f t="shared" si="12"/>
        <v>-181.66368282013943</v>
      </c>
      <c r="Q42">
        <f t="shared" si="13"/>
        <v>0.01964179789805843</v>
      </c>
      <c r="R42">
        <f t="shared" si="14"/>
        <v>0</v>
      </c>
      <c r="S42">
        <f t="shared" si="15"/>
        <v>-181.66368281845496</v>
      </c>
      <c r="T42">
        <f t="shared" si="16"/>
        <v>0.01964179789805843</v>
      </c>
      <c r="U42">
        <f t="shared" si="17"/>
        <v>0</v>
      </c>
      <c r="V42">
        <f t="shared" si="18"/>
        <v>-181.66368281845496</v>
      </c>
      <c r="W42">
        <f t="shared" si="19"/>
        <v>0.01964179789805843</v>
      </c>
      <c r="X42">
        <f t="shared" si="20"/>
        <v>0</v>
      </c>
      <c r="Y42">
        <f t="shared" si="21"/>
        <v>-181.66368281845496</v>
      </c>
      <c r="Z42">
        <f t="shared" si="22"/>
        <v>0.01964179789805843</v>
      </c>
      <c r="AA42">
        <f t="shared" si="23"/>
        <v>0</v>
      </c>
      <c r="AB42">
        <f t="shared" si="24"/>
        <v>-181.66368281845496</v>
      </c>
      <c r="AC42">
        <f t="shared" si="25"/>
        <v>0.01964179789805843</v>
      </c>
    </row>
    <row r="43" spans="1:29" ht="12.75">
      <c r="A43">
        <v>7</v>
      </c>
      <c r="B43">
        <v>10000000</v>
      </c>
      <c r="C43" s="6">
        <f t="shared" si="0"/>
        <v>70000000</v>
      </c>
      <c r="D43">
        <f t="shared" si="1"/>
        <v>9.142857142857143E-07</v>
      </c>
      <c r="E43">
        <f t="shared" si="2"/>
        <v>0.019639989517248928</v>
      </c>
      <c r="F43" s="6">
        <f t="shared" si="3"/>
        <v>0.019639989517248928</v>
      </c>
      <c r="G43">
        <f t="shared" si="26"/>
        <v>-7.128563460084355</v>
      </c>
      <c r="H43">
        <f t="shared" si="4"/>
        <v>0.019678679823341996</v>
      </c>
      <c r="I43">
        <f t="shared" si="5"/>
        <v>-0.007018902431821239</v>
      </c>
      <c r="J43">
        <f t="shared" si="6"/>
        <v>-181.1448791721724</v>
      </c>
      <c r="K43">
        <f t="shared" si="7"/>
        <v>0.019639932371777826</v>
      </c>
      <c r="L43">
        <f t="shared" si="8"/>
        <v>1.038223580618336E-05</v>
      </c>
      <c r="M43">
        <f t="shared" si="9"/>
        <v>-181.68121219938314</v>
      </c>
      <c r="N43">
        <f t="shared" si="10"/>
        <v>0.01963998951712423</v>
      </c>
      <c r="O43">
        <f t="shared" si="11"/>
        <v>2.2655655129710794E-11</v>
      </c>
      <c r="P43">
        <f t="shared" si="12"/>
        <v>-181.68041925894892</v>
      </c>
      <c r="Q43">
        <f t="shared" si="13"/>
        <v>0.019639989517248928</v>
      </c>
      <c r="R43">
        <f t="shared" si="14"/>
        <v>0</v>
      </c>
      <c r="S43">
        <f t="shared" si="15"/>
        <v>-181.68041925721843</v>
      </c>
      <c r="T43">
        <f t="shared" si="16"/>
        <v>0.019639989517248928</v>
      </c>
      <c r="U43">
        <f t="shared" si="17"/>
        <v>0</v>
      </c>
      <c r="V43">
        <f t="shared" si="18"/>
        <v>-181.68041925721843</v>
      </c>
      <c r="W43">
        <f t="shared" si="19"/>
        <v>0.019639989517248928</v>
      </c>
      <c r="X43">
        <f t="shared" si="20"/>
        <v>0</v>
      </c>
      <c r="Y43">
        <f t="shared" si="21"/>
        <v>-181.68041925721843</v>
      </c>
      <c r="Z43">
        <f t="shared" si="22"/>
        <v>0.019639989517248928</v>
      </c>
      <c r="AA43">
        <f t="shared" si="23"/>
        <v>0</v>
      </c>
      <c r="AB43">
        <f t="shared" si="24"/>
        <v>-181.68041925721843</v>
      </c>
      <c r="AC43">
        <f t="shared" si="25"/>
        <v>0.019639989517248928</v>
      </c>
    </row>
    <row r="44" spans="1:29" ht="12.75">
      <c r="A44">
        <v>8.5</v>
      </c>
      <c r="B44">
        <v>10000000</v>
      </c>
      <c r="C44" s="6">
        <f t="shared" si="0"/>
        <v>85000000</v>
      </c>
      <c r="D44">
        <f t="shared" si="1"/>
        <v>7.529411764705882E-07</v>
      </c>
      <c r="E44">
        <f t="shared" si="2"/>
        <v>0.019639191511213537</v>
      </c>
      <c r="F44" s="6">
        <f t="shared" si="3"/>
        <v>0.019639191511213537</v>
      </c>
      <c r="G44">
        <f t="shared" si="26"/>
        <v>-7.128687576067014</v>
      </c>
      <c r="H44">
        <f t="shared" si="4"/>
        <v>0.019677994587133995</v>
      </c>
      <c r="I44">
        <f t="shared" si="5"/>
        <v>-0.007039615752423067</v>
      </c>
      <c r="J44">
        <f t="shared" si="6"/>
        <v>-181.15066394659925</v>
      </c>
      <c r="K44">
        <f t="shared" si="7"/>
        <v>0.01963913402985501</v>
      </c>
      <c r="L44">
        <f t="shared" si="8"/>
        <v>1.044368476943447E-05</v>
      </c>
      <c r="M44">
        <f t="shared" si="9"/>
        <v>-181.68860239106985</v>
      </c>
      <c r="N44">
        <f t="shared" si="10"/>
        <v>0.01963919151108736</v>
      </c>
      <c r="O44">
        <f t="shared" si="11"/>
        <v>2.2924773190879932E-11</v>
      </c>
      <c r="P44">
        <f t="shared" si="12"/>
        <v>-181.68780472507135</v>
      </c>
      <c r="Q44">
        <f t="shared" si="13"/>
        <v>0.019639191511213537</v>
      </c>
      <c r="R44">
        <f t="shared" si="14"/>
        <v>0</v>
      </c>
      <c r="S44">
        <f t="shared" si="15"/>
        <v>-181.68780472332034</v>
      </c>
      <c r="T44">
        <f t="shared" si="16"/>
        <v>0.019639191511213537</v>
      </c>
      <c r="U44">
        <f t="shared" si="17"/>
        <v>0</v>
      </c>
      <c r="V44">
        <f t="shared" si="18"/>
        <v>-181.68780472332034</v>
      </c>
      <c r="W44">
        <f t="shared" si="19"/>
        <v>0.019639191511213537</v>
      </c>
      <c r="X44">
        <f t="shared" si="20"/>
        <v>0</v>
      </c>
      <c r="Y44">
        <f t="shared" si="21"/>
        <v>-181.68780472332034</v>
      </c>
      <c r="Z44">
        <f t="shared" si="22"/>
        <v>0.019639191511213537</v>
      </c>
      <c r="AA44">
        <f t="shared" si="23"/>
        <v>0</v>
      </c>
      <c r="AB44">
        <f t="shared" si="24"/>
        <v>-181.68780472332034</v>
      </c>
      <c r="AC44">
        <f t="shared" si="25"/>
        <v>0.019639191511213537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4"/>
  <sheetViews>
    <sheetView workbookViewId="0" topLeftCell="A1">
      <selection activeCell="H10" sqref="H10"/>
    </sheetView>
  </sheetViews>
  <sheetFormatPr defaultColWidth="9.140625" defaultRowHeight="12.75"/>
  <sheetData>
    <row r="1" ht="12.75">
      <c r="A1" s="3" t="s">
        <v>6</v>
      </c>
    </row>
    <row r="3" spans="1:2" ht="12.75">
      <c r="A3" s="1" t="s">
        <v>5</v>
      </c>
      <c r="B3" s="5">
        <f>Sheet1!$B$15</f>
        <v>0.01</v>
      </c>
    </row>
    <row r="4" spans="1:2" ht="14.25">
      <c r="A4" s="4" t="s">
        <v>19</v>
      </c>
      <c r="B4" s="3">
        <f>Sheet1!$B$8</f>
        <v>2300</v>
      </c>
    </row>
    <row r="5" spans="4:6" ht="12.75">
      <c r="D5" s="4" t="s">
        <v>10</v>
      </c>
      <c r="E5" s="4" t="s">
        <v>11</v>
      </c>
      <c r="F5" s="4"/>
    </row>
    <row r="6" spans="1:29" s="4" customFormat="1" ht="14.25">
      <c r="A6" s="4" t="s">
        <v>8</v>
      </c>
      <c r="B6" s="4" t="s">
        <v>9</v>
      </c>
      <c r="C6" s="7" t="s">
        <v>7</v>
      </c>
      <c r="D6" s="4" t="s">
        <v>12</v>
      </c>
      <c r="E6" s="4" t="s">
        <v>12</v>
      </c>
      <c r="F6" s="7" t="s">
        <v>18</v>
      </c>
      <c r="G6" s="4" t="s">
        <v>14</v>
      </c>
      <c r="H6" s="4" t="s">
        <v>13</v>
      </c>
      <c r="I6" s="4" t="s">
        <v>15</v>
      </c>
      <c r="J6" s="4" t="s">
        <v>16</v>
      </c>
      <c r="K6" s="4" t="s">
        <v>17</v>
      </c>
      <c r="L6" s="4" t="s">
        <v>15</v>
      </c>
      <c r="M6" s="4" t="s">
        <v>16</v>
      </c>
      <c r="N6" s="4" t="s">
        <v>17</v>
      </c>
      <c r="O6" s="4" t="s">
        <v>15</v>
      </c>
      <c r="P6" s="4" t="s">
        <v>16</v>
      </c>
      <c r="Q6" s="4" t="s">
        <v>17</v>
      </c>
      <c r="R6" s="4" t="s">
        <v>15</v>
      </c>
      <c r="S6" s="4" t="s">
        <v>16</v>
      </c>
      <c r="T6" s="4" t="s">
        <v>17</v>
      </c>
      <c r="U6" s="4" t="s">
        <v>15</v>
      </c>
      <c r="V6" s="4" t="s">
        <v>16</v>
      </c>
      <c r="W6" s="4" t="s">
        <v>17</v>
      </c>
      <c r="X6" s="4" t="s">
        <v>15</v>
      </c>
      <c r="Y6" s="4" t="s">
        <v>16</v>
      </c>
      <c r="Z6" s="4" t="s">
        <v>17</v>
      </c>
      <c r="AA6" s="4" t="s">
        <v>15</v>
      </c>
      <c r="AB6" s="4" t="s">
        <v>16</v>
      </c>
      <c r="AC6" s="4" t="s">
        <v>17</v>
      </c>
    </row>
    <row r="7" spans="1:29" ht="12.75">
      <c r="A7">
        <v>2</v>
      </c>
      <c r="B7">
        <v>1000</v>
      </c>
      <c r="C7" s="6">
        <f aca="true" t="shared" si="0" ref="C7:C44">A7*B7</f>
        <v>2000</v>
      </c>
      <c r="D7">
        <f aca="true" t="shared" si="1" ref="D7:D44">64/C7</f>
        <v>0.032</v>
      </c>
      <c r="E7">
        <f aca="true" t="shared" si="2" ref="E7:E44">AC7</f>
        <v>0.05676826878966437</v>
      </c>
      <c r="F7" s="6">
        <f aca="true" t="shared" si="3" ref="F7:F44">IF(C7&lt;$B$4,D7,E7)</f>
        <v>0.032</v>
      </c>
      <c r="G7">
        <f>1.8*LOG(6.9/C7+($B$3/3.7)^1.11)</f>
        <v>-4.1640145154588035</v>
      </c>
      <c r="H7">
        <f aca="true" t="shared" si="4" ref="H7:H44">1/G7/G7</f>
        <v>0.05767339674649556</v>
      </c>
      <c r="I7">
        <f aca="true" t="shared" si="5" ref="I7:I44">1/SQRT(H7)+2*LOG($B$3/3.7+2.51/($C7*SQRT(H7)))</f>
        <v>-0.037598940641957235</v>
      </c>
      <c r="J7">
        <f aca="true" t="shared" si="6" ref="J7:J44">-0.5*(H7^(-1.5))*(1+2*2.51/(LN(10)*$C7)/($B$3/3.7+2.51/($C7*SQRT(H7))))</f>
        <v>-41.06326977466996</v>
      </c>
      <c r="K7">
        <f aca="true" t="shared" si="7" ref="K7:K44">H7-I7/J7</f>
        <v>0.05675776238887433</v>
      </c>
      <c r="L7">
        <f aca="true" t="shared" si="8" ref="L7:L44">1/SQRT(K7)+2*LOG($B$3/3.7+2.51/($C7*SQRT(K7)))</f>
        <v>0.0004415680166216518</v>
      </c>
      <c r="M7">
        <f aca="true" t="shared" si="9" ref="M7:M44">-0.5*(K7^(-1.5))*(1+2*2.51/(LN(10)*$C7)/($B$3/3.7+2.51/($C7*SQRT(K7))))</f>
        <v>-42.03415645587646</v>
      </c>
      <c r="N7">
        <f aca="true" t="shared" si="10" ref="N7:N44">K7-L7/M7</f>
        <v>0.05676826736991481</v>
      </c>
      <c r="O7">
        <f aca="true" t="shared" si="11" ref="O7:O44">1/SQRT(N7)+2*LOG($B$3/3.7+2.51/($C7*SQRT(N7)))</f>
        <v>5.966184968286825E-08</v>
      </c>
      <c r="P7">
        <f aca="true" t="shared" si="12" ref="P7:P44">-0.5*(N7^(-1.5))*(1+2*2.51/(LN(10)*$C7)/($B$3/3.7+2.51/($C7*SQRT(N7))))</f>
        <v>-42.02279854554889</v>
      </c>
      <c r="Q7">
        <f aca="true" t="shared" si="13" ref="Q7:Q44">N7-O7/P7</f>
        <v>0.05676826878966437</v>
      </c>
      <c r="R7">
        <f aca="true" t="shared" si="14" ref="R7:R44">1/SQRT(Q7)+2*LOG($B$3/3.7+2.51/($C7*SQRT(Q7)))</f>
        <v>0</v>
      </c>
      <c r="S7">
        <f aca="true" t="shared" si="15" ref="S7:S44">-0.5*(Q7^(-1.5))*(1+2*2.51/(LN(10)*$C7)/($B$3/3.7+2.51/($C7*SQRT(Q7))))</f>
        <v>-42.022797010875735</v>
      </c>
      <c r="T7">
        <f aca="true" t="shared" si="16" ref="T7:T44">Q7-R7/S7</f>
        <v>0.05676826878966437</v>
      </c>
      <c r="U7">
        <f aca="true" t="shared" si="17" ref="U7:U44">1/SQRT(T7)+2*LOG($B$3/3.7+2.51/($C7*SQRT(T7)))</f>
        <v>0</v>
      </c>
      <c r="V7">
        <f aca="true" t="shared" si="18" ref="V7:V44">-0.5*(T7^(-1.5))*(1+2*2.51/(LN(10)*$C7)/($B$3/3.7+2.51/($C7*SQRT(T7))))</f>
        <v>-42.022797010875735</v>
      </c>
      <c r="W7">
        <f aca="true" t="shared" si="19" ref="W7:W44">T7-U7/V7</f>
        <v>0.05676826878966437</v>
      </c>
      <c r="X7">
        <f aca="true" t="shared" si="20" ref="X7:X44">1/SQRT(W7)+2*LOG($B$3/3.7+2.51/($C7*SQRT(W7)))</f>
        <v>0</v>
      </c>
      <c r="Y7">
        <f aca="true" t="shared" si="21" ref="Y7:Y44">-0.5*(W7^(-1.5))*(1+2*2.51/(LN(10)*$C7)/($B$3/3.7+2.51/($C7*SQRT(W7))))</f>
        <v>-42.022797010875735</v>
      </c>
      <c r="Z7">
        <f aca="true" t="shared" si="22" ref="Z7:Z44">W7-X7/Y7</f>
        <v>0.05676826878966437</v>
      </c>
      <c r="AA7">
        <f aca="true" t="shared" si="23" ref="AA7:AA44">1/SQRT(Z7)+2*LOG($B$3/3.7+2.51/($C7*SQRT(Z7)))</f>
        <v>0</v>
      </c>
      <c r="AB7">
        <f aca="true" t="shared" si="24" ref="AB7:AB44">-0.5*(Z7^(-1.5))*(1+2*2.51/(LN(10)*$C7)/($B$3/3.7+2.51/($C7*SQRT(Z7))))</f>
        <v>-42.022797010875735</v>
      </c>
      <c r="AC7">
        <f aca="true" t="shared" si="25" ref="AC7:AC44">Z7-AA7/AB7</f>
        <v>0.05676826878966437</v>
      </c>
    </row>
    <row r="8" spans="1:29" ht="12.75">
      <c r="A8">
        <v>3</v>
      </c>
      <c r="B8">
        <v>1000</v>
      </c>
      <c r="C8" s="6">
        <f t="shared" si="0"/>
        <v>3000</v>
      </c>
      <c r="D8">
        <f t="shared" si="1"/>
        <v>0.021333333333333333</v>
      </c>
      <c r="E8">
        <f t="shared" si="2"/>
        <v>0.05186836085060251</v>
      </c>
      <c r="F8" s="6">
        <f t="shared" si="3"/>
        <v>0.05186836085060251</v>
      </c>
      <c r="G8">
        <f aca="true" t="shared" si="26" ref="G8:G44">1.8*LOG(6.9/C8+($B$3/3.7)^1.11)</f>
        <v>-4.375074302367691</v>
      </c>
      <c r="H8">
        <f t="shared" si="4"/>
        <v>0.05224312341256512</v>
      </c>
      <c r="I8">
        <f t="shared" si="5"/>
        <v>-0.017577070766630953</v>
      </c>
      <c r="J8">
        <f t="shared" si="6"/>
        <v>-46.65435172957448</v>
      </c>
      <c r="K8">
        <f t="shared" si="7"/>
        <v>0.05186637247476378</v>
      </c>
      <c r="L8">
        <f t="shared" si="8"/>
        <v>9.375633650154924E-05</v>
      </c>
      <c r="M8">
        <f t="shared" si="9"/>
        <v>-47.15354985661889</v>
      </c>
      <c r="N8">
        <f t="shared" si="10"/>
        <v>0.05186836079455702</v>
      </c>
      <c r="O8">
        <f t="shared" si="11"/>
        <v>2.6425945875985235E-09</v>
      </c>
      <c r="P8">
        <f t="shared" si="12"/>
        <v>-47.15089178074513</v>
      </c>
      <c r="Q8">
        <f t="shared" si="13"/>
        <v>0.05186836085060251</v>
      </c>
      <c r="R8">
        <f t="shared" si="14"/>
        <v>0</v>
      </c>
      <c r="S8">
        <f t="shared" si="15"/>
        <v>-47.15089170582451</v>
      </c>
      <c r="T8">
        <f t="shared" si="16"/>
        <v>0.05186836085060251</v>
      </c>
      <c r="U8">
        <f t="shared" si="17"/>
        <v>0</v>
      </c>
      <c r="V8">
        <f t="shared" si="18"/>
        <v>-47.15089170582451</v>
      </c>
      <c r="W8">
        <f t="shared" si="19"/>
        <v>0.05186836085060251</v>
      </c>
      <c r="X8">
        <f t="shared" si="20"/>
        <v>0</v>
      </c>
      <c r="Y8">
        <f t="shared" si="21"/>
        <v>-47.15089170582451</v>
      </c>
      <c r="Z8">
        <f t="shared" si="22"/>
        <v>0.05186836085060251</v>
      </c>
      <c r="AA8">
        <f t="shared" si="23"/>
        <v>0</v>
      </c>
      <c r="AB8">
        <f t="shared" si="24"/>
        <v>-47.15089170582451</v>
      </c>
      <c r="AC8">
        <f t="shared" si="25"/>
        <v>0.05186836085060251</v>
      </c>
    </row>
    <row r="9" spans="1:29" ht="12.75">
      <c r="A9">
        <v>4</v>
      </c>
      <c r="B9">
        <v>1000</v>
      </c>
      <c r="C9" s="6">
        <f t="shared" si="0"/>
        <v>4000</v>
      </c>
      <c r="D9">
        <f t="shared" si="1"/>
        <v>0.016</v>
      </c>
      <c r="E9">
        <f t="shared" si="2"/>
        <v>0.049082269447899736</v>
      </c>
      <c r="F9" s="6">
        <f t="shared" si="3"/>
        <v>0.049082269447899736</v>
      </c>
      <c r="G9">
        <f t="shared" si="26"/>
        <v>-4.506710100167279</v>
      </c>
      <c r="H9">
        <f t="shared" si="4"/>
        <v>0.04923577236828815</v>
      </c>
      <c r="I9">
        <f t="shared" si="5"/>
        <v>-0.007735461398829635</v>
      </c>
      <c r="J9">
        <f t="shared" si="6"/>
        <v>-50.27686375214129</v>
      </c>
      <c r="K9">
        <f t="shared" si="7"/>
        <v>0.04908191509037669</v>
      </c>
      <c r="L9">
        <f t="shared" si="8"/>
        <v>1.7898441988073444E-05</v>
      </c>
      <c r="M9">
        <f t="shared" si="9"/>
        <v>-50.50982767058901</v>
      </c>
      <c r="N9">
        <f t="shared" si="10"/>
        <v>0.0490822694460103</v>
      </c>
      <c r="O9">
        <f t="shared" si="11"/>
        <v>9.543388301835876E-11</v>
      </c>
      <c r="P9">
        <f t="shared" si="12"/>
        <v>-50.5092890422132</v>
      </c>
      <c r="Q9">
        <f t="shared" si="13"/>
        <v>0.049082269447899736</v>
      </c>
      <c r="R9">
        <f t="shared" si="14"/>
        <v>0</v>
      </c>
      <c r="S9">
        <f t="shared" si="15"/>
        <v>-50.50928903934128</v>
      </c>
      <c r="T9">
        <f t="shared" si="16"/>
        <v>0.049082269447899736</v>
      </c>
      <c r="U9">
        <f t="shared" si="17"/>
        <v>0</v>
      </c>
      <c r="V9">
        <f t="shared" si="18"/>
        <v>-50.50928903934128</v>
      </c>
      <c r="W9">
        <f t="shared" si="19"/>
        <v>0.049082269447899736</v>
      </c>
      <c r="X9">
        <f t="shared" si="20"/>
        <v>0</v>
      </c>
      <c r="Y9">
        <f t="shared" si="21"/>
        <v>-50.50928903934128</v>
      </c>
      <c r="Z9">
        <f t="shared" si="22"/>
        <v>0.049082269447899736</v>
      </c>
      <c r="AA9">
        <f t="shared" si="23"/>
        <v>0</v>
      </c>
      <c r="AB9">
        <f t="shared" si="24"/>
        <v>-50.50928903934128</v>
      </c>
      <c r="AC9">
        <f t="shared" si="25"/>
        <v>0.049082269447899736</v>
      </c>
    </row>
    <row r="10" spans="1:29" ht="12.75">
      <c r="A10">
        <v>5</v>
      </c>
      <c r="B10">
        <v>1000</v>
      </c>
      <c r="C10" s="6">
        <f t="shared" si="0"/>
        <v>5000</v>
      </c>
      <c r="D10">
        <f t="shared" si="1"/>
        <v>0.0128</v>
      </c>
      <c r="E10">
        <f t="shared" si="2"/>
        <v>0.04725907868579593</v>
      </c>
      <c r="F10" s="6">
        <f t="shared" si="3"/>
        <v>0.04725907868579593</v>
      </c>
      <c r="G10">
        <f t="shared" si="26"/>
        <v>-4.597842409864949</v>
      </c>
      <c r="H10">
        <f t="shared" si="4"/>
        <v>0.04730334324573392</v>
      </c>
      <c r="I10">
        <f t="shared" si="5"/>
        <v>-0.0023400564169113736</v>
      </c>
      <c r="J10">
        <f t="shared" si="6"/>
        <v>-52.828587421684496</v>
      </c>
      <c r="K10">
        <f t="shared" si="7"/>
        <v>0.04725904797813131</v>
      </c>
      <c r="L10">
        <f t="shared" si="8"/>
        <v>1.6244949962995747E-06</v>
      </c>
      <c r="M10">
        <f t="shared" si="9"/>
        <v>-52.901964312535824</v>
      </c>
      <c r="N10">
        <f t="shared" si="10"/>
        <v>0.04725907868578116</v>
      </c>
      <c r="O10">
        <f t="shared" si="11"/>
        <v>7.815970093361102E-13</v>
      </c>
      <c r="P10">
        <f t="shared" si="12"/>
        <v>-52.90191338497523</v>
      </c>
      <c r="Q10">
        <f t="shared" si="13"/>
        <v>0.04725907868579593</v>
      </c>
      <c r="R10">
        <f t="shared" si="14"/>
        <v>0</v>
      </c>
      <c r="S10">
        <f t="shared" si="15"/>
        <v>-52.90191338495072</v>
      </c>
      <c r="T10">
        <f t="shared" si="16"/>
        <v>0.04725907868579593</v>
      </c>
      <c r="U10">
        <f t="shared" si="17"/>
        <v>0</v>
      </c>
      <c r="V10">
        <f t="shared" si="18"/>
        <v>-52.90191338495072</v>
      </c>
      <c r="W10">
        <f t="shared" si="19"/>
        <v>0.04725907868579593</v>
      </c>
      <c r="X10">
        <f t="shared" si="20"/>
        <v>0</v>
      </c>
      <c r="Y10">
        <f t="shared" si="21"/>
        <v>-52.90191338495072</v>
      </c>
      <c r="Z10">
        <f t="shared" si="22"/>
        <v>0.04725907868579593</v>
      </c>
      <c r="AA10">
        <f t="shared" si="23"/>
        <v>0</v>
      </c>
      <c r="AB10">
        <f t="shared" si="24"/>
        <v>-52.90191338495072</v>
      </c>
      <c r="AC10">
        <f t="shared" si="25"/>
        <v>0.04725907868579593</v>
      </c>
    </row>
    <row r="11" spans="1:29" ht="12.75">
      <c r="A11">
        <v>7</v>
      </c>
      <c r="B11">
        <v>1000</v>
      </c>
      <c r="C11" s="6">
        <f t="shared" si="0"/>
        <v>7000</v>
      </c>
      <c r="D11">
        <f t="shared" si="1"/>
        <v>0.009142857142857144</v>
      </c>
      <c r="E11">
        <f t="shared" si="2"/>
        <v>0.044992379225896356</v>
      </c>
      <c r="F11" s="6">
        <f t="shared" si="3"/>
        <v>0.044992379225896356</v>
      </c>
      <c r="G11">
        <f t="shared" si="26"/>
        <v>-4.716935411130937</v>
      </c>
      <c r="H11">
        <f t="shared" si="4"/>
        <v>0.0449448712826914</v>
      </c>
      <c r="I11">
        <f t="shared" si="5"/>
        <v>0.002667568837230405</v>
      </c>
      <c r="J11">
        <f t="shared" si="6"/>
        <v>-56.19408625966017</v>
      </c>
      <c r="K11">
        <f t="shared" si="7"/>
        <v>0.04499234191554241</v>
      </c>
      <c r="L11">
        <f t="shared" si="8"/>
        <v>2.093330817132255E-06</v>
      </c>
      <c r="M11">
        <f t="shared" si="9"/>
        <v>-56.105930048753734</v>
      </c>
      <c r="N11">
        <f t="shared" si="10"/>
        <v>0.04499237922587334</v>
      </c>
      <c r="O11">
        <f t="shared" si="11"/>
        <v>1.291411422243982E-12</v>
      </c>
      <c r="P11">
        <f t="shared" si="12"/>
        <v>-56.10586085185659</v>
      </c>
      <c r="Q11">
        <f t="shared" si="13"/>
        <v>0.044992379225896356</v>
      </c>
      <c r="R11">
        <f t="shared" si="14"/>
        <v>0</v>
      </c>
      <c r="S11">
        <f t="shared" si="15"/>
        <v>-56.10586085181397</v>
      </c>
      <c r="T11">
        <f t="shared" si="16"/>
        <v>0.044992379225896356</v>
      </c>
      <c r="U11">
        <f t="shared" si="17"/>
        <v>0</v>
      </c>
      <c r="V11">
        <f t="shared" si="18"/>
        <v>-56.10586085181397</v>
      </c>
      <c r="W11">
        <f t="shared" si="19"/>
        <v>0.044992379225896356</v>
      </c>
      <c r="X11">
        <f t="shared" si="20"/>
        <v>0</v>
      </c>
      <c r="Y11">
        <f t="shared" si="21"/>
        <v>-56.10586085181397</v>
      </c>
      <c r="Z11">
        <f t="shared" si="22"/>
        <v>0.044992379225896356</v>
      </c>
      <c r="AA11">
        <f t="shared" si="23"/>
        <v>0</v>
      </c>
      <c r="AB11">
        <f t="shared" si="24"/>
        <v>-56.10586085181397</v>
      </c>
      <c r="AC11">
        <f t="shared" si="25"/>
        <v>0.044992379225896356</v>
      </c>
    </row>
    <row r="12" spans="1:29" ht="12.75">
      <c r="A12">
        <v>8.5</v>
      </c>
      <c r="B12">
        <v>1000</v>
      </c>
      <c r="C12" s="6">
        <f t="shared" si="0"/>
        <v>8500</v>
      </c>
      <c r="D12">
        <f t="shared" si="1"/>
        <v>0.0075294117647058826</v>
      </c>
      <c r="E12">
        <f t="shared" si="2"/>
        <v>0.04391488627277985</v>
      </c>
      <c r="F12" s="6">
        <f t="shared" si="3"/>
        <v>0.04391488627277985</v>
      </c>
      <c r="G12">
        <f t="shared" si="26"/>
        <v>-4.775855553258056</v>
      </c>
      <c r="H12">
        <f t="shared" si="4"/>
        <v>0.04384273454661928</v>
      </c>
      <c r="I12">
        <f t="shared" si="5"/>
        <v>0.004169752665169391</v>
      </c>
      <c r="J12">
        <f t="shared" si="6"/>
        <v>-57.862288947678614</v>
      </c>
      <c r="K12">
        <f t="shared" si="7"/>
        <v>0.04391479793610841</v>
      </c>
      <c r="L12">
        <f t="shared" si="8"/>
        <v>5.098862311037067E-06</v>
      </c>
      <c r="M12">
        <f t="shared" si="9"/>
        <v>-57.72087480766903</v>
      </c>
      <c r="N12">
        <f t="shared" si="10"/>
        <v>0.04391488627264745</v>
      </c>
      <c r="O12">
        <f t="shared" si="11"/>
        <v>7.641887123099877E-12</v>
      </c>
      <c r="P12">
        <f t="shared" si="12"/>
        <v>-57.72070181416009</v>
      </c>
      <c r="Q12">
        <f t="shared" si="13"/>
        <v>0.04391488627277985</v>
      </c>
      <c r="R12">
        <f t="shared" si="14"/>
        <v>0</v>
      </c>
      <c r="S12">
        <f t="shared" si="15"/>
        <v>-57.720701813900845</v>
      </c>
      <c r="T12">
        <f t="shared" si="16"/>
        <v>0.04391488627277985</v>
      </c>
      <c r="U12">
        <f t="shared" si="17"/>
        <v>0</v>
      </c>
      <c r="V12">
        <f t="shared" si="18"/>
        <v>-57.720701813900845</v>
      </c>
      <c r="W12">
        <f t="shared" si="19"/>
        <v>0.04391488627277985</v>
      </c>
      <c r="X12">
        <f t="shared" si="20"/>
        <v>0</v>
      </c>
      <c r="Y12">
        <f t="shared" si="21"/>
        <v>-57.720701813900845</v>
      </c>
      <c r="Z12">
        <f t="shared" si="22"/>
        <v>0.04391488627277985</v>
      </c>
      <c r="AA12">
        <f t="shared" si="23"/>
        <v>0</v>
      </c>
      <c r="AB12">
        <f t="shared" si="24"/>
        <v>-57.720701813900845</v>
      </c>
      <c r="AC12">
        <f t="shared" si="25"/>
        <v>0.04391488627277985</v>
      </c>
    </row>
    <row r="13" spans="1:29" ht="12.75">
      <c r="A13">
        <v>1</v>
      </c>
      <c r="B13">
        <v>10000</v>
      </c>
      <c r="C13" s="6">
        <f t="shared" si="0"/>
        <v>10000</v>
      </c>
      <c r="D13">
        <f t="shared" si="1"/>
        <v>0.0064</v>
      </c>
      <c r="E13">
        <f t="shared" si="2"/>
        <v>0.04312658470681168</v>
      </c>
      <c r="F13" s="6">
        <f t="shared" si="3"/>
        <v>0.04312658470681168</v>
      </c>
      <c r="G13">
        <f t="shared" si="26"/>
        <v>-4.819912238639953</v>
      </c>
      <c r="H13">
        <f t="shared" si="4"/>
        <v>0.0430449035182196</v>
      </c>
      <c r="I13">
        <f t="shared" si="5"/>
        <v>0.004821089512852872</v>
      </c>
      <c r="J13">
        <f t="shared" si="6"/>
        <v>-59.10678435760295</v>
      </c>
      <c r="K13">
        <f t="shared" si="7"/>
        <v>0.04312646927357663</v>
      </c>
      <c r="L13">
        <f t="shared" si="8"/>
        <v>6.803631641183472E-06</v>
      </c>
      <c r="M13">
        <f t="shared" si="9"/>
        <v>-58.940089670655524</v>
      </c>
      <c r="N13">
        <f t="shared" si="10"/>
        <v>0.04312658470658121</v>
      </c>
      <c r="O13">
        <f t="shared" si="11"/>
        <v>1.3583800750893715E-11</v>
      </c>
      <c r="P13">
        <f t="shared" si="12"/>
        <v>-58.93985431834691</v>
      </c>
      <c r="Q13">
        <f t="shared" si="13"/>
        <v>0.04312658470681168</v>
      </c>
      <c r="R13">
        <f t="shared" si="14"/>
        <v>0</v>
      </c>
      <c r="S13">
        <f t="shared" si="15"/>
        <v>-58.939854317877035</v>
      </c>
      <c r="T13">
        <f t="shared" si="16"/>
        <v>0.04312658470681168</v>
      </c>
      <c r="U13">
        <f t="shared" si="17"/>
        <v>0</v>
      </c>
      <c r="V13">
        <f t="shared" si="18"/>
        <v>-58.939854317877035</v>
      </c>
      <c r="W13">
        <f t="shared" si="19"/>
        <v>0.04312658470681168</v>
      </c>
      <c r="X13">
        <f t="shared" si="20"/>
        <v>0</v>
      </c>
      <c r="Y13">
        <f t="shared" si="21"/>
        <v>-58.939854317877035</v>
      </c>
      <c r="Z13">
        <f t="shared" si="22"/>
        <v>0.04312658470681168</v>
      </c>
      <c r="AA13">
        <f t="shared" si="23"/>
        <v>0</v>
      </c>
      <c r="AB13">
        <f t="shared" si="24"/>
        <v>-58.939854317877035</v>
      </c>
      <c r="AC13">
        <f t="shared" si="25"/>
        <v>0.04312658470681168</v>
      </c>
    </row>
    <row r="14" spans="1:29" ht="12.75">
      <c r="A14">
        <v>1.5</v>
      </c>
      <c r="B14">
        <v>10000</v>
      </c>
      <c r="C14" s="6">
        <f t="shared" si="0"/>
        <v>15000</v>
      </c>
      <c r="D14">
        <f t="shared" si="1"/>
        <v>0.004266666666666667</v>
      </c>
      <c r="E14">
        <f t="shared" si="2"/>
        <v>0.041547226145585175</v>
      </c>
      <c r="F14" s="6">
        <f t="shared" si="3"/>
        <v>0.041547226145585175</v>
      </c>
      <c r="G14">
        <f t="shared" si="26"/>
        <v>-4.91058063586416</v>
      </c>
      <c r="H14">
        <f t="shared" si="4"/>
        <v>0.0414700258582403</v>
      </c>
      <c r="I14">
        <f t="shared" si="5"/>
        <v>0.004752630102275113</v>
      </c>
      <c r="J14">
        <f t="shared" si="6"/>
        <v>-61.64801201614735</v>
      </c>
      <c r="K14">
        <f t="shared" si="7"/>
        <v>0.04154711885681145</v>
      </c>
      <c r="L14">
        <f t="shared" si="8"/>
        <v>6.595782606311218E-06</v>
      </c>
      <c r="M14">
        <f t="shared" si="9"/>
        <v>-61.47703167968778</v>
      </c>
      <c r="N14">
        <f t="shared" si="10"/>
        <v>0.04154722614537803</v>
      </c>
      <c r="O14">
        <f t="shared" si="11"/>
        <v>1.2734702181660396E-11</v>
      </c>
      <c r="P14">
        <f t="shared" si="12"/>
        <v>-61.476794281642874</v>
      </c>
      <c r="Q14">
        <f t="shared" si="13"/>
        <v>0.041547226145585175</v>
      </c>
      <c r="R14">
        <f t="shared" si="14"/>
        <v>0</v>
      </c>
      <c r="S14">
        <f t="shared" si="15"/>
        <v>-61.47679428118453</v>
      </c>
      <c r="T14">
        <f t="shared" si="16"/>
        <v>0.041547226145585175</v>
      </c>
      <c r="U14">
        <f t="shared" si="17"/>
        <v>0</v>
      </c>
      <c r="V14">
        <f t="shared" si="18"/>
        <v>-61.47679428118453</v>
      </c>
      <c r="W14">
        <f t="shared" si="19"/>
        <v>0.041547226145585175</v>
      </c>
      <c r="X14">
        <f t="shared" si="20"/>
        <v>0</v>
      </c>
      <c r="Y14">
        <f t="shared" si="21"/>
        <v>-61.47679428118453</v>
      </c>
      <c r="Z14">
        <f t="shared" si="22"/>
        <v>0.041547226145585175</v>
      </c>
      <c r="AA14">
        <f t="shared" si="23"/>
        <v>0</v>
      </c>
      <c r="AB14">
        <f t="shared" si="24"/>
        <v>-61.47679428118453</v>
      </c>
      <c r="AC14">
        <f t="shared" si="25"/>
        <v>0.041547226145585175</v>
      </c>
    </row>
    <row r="15" spans="1:29" ht="12.75">
      <c r="A15">
        <v>2</v>
      </c>
      <c r="B15">
        <v>10000</v>
      </c>
      <c r="C15" s="6">
        <f t="shared" si="0"/>
        <v>20000</v>
      </c>
      <c r="D15">
        <f t="shared" si="1"/>
        <v>0.0032</v>
      </c>
      <c r="E15">
        <f t="shared" si="2"/>
        <v>0.04070544821186613</v>
      </c>
      <c r="F15" s="6">
        <f t="shared" si="3"/>
        <v>0.04070544821186613</v>
      </c>
      <c r="G15">
        <f t="shared" si="26"/>
        <v>-4.9601898649060905</v>
      </c>
      <c r="H15">
        <f t="shared" si="4"/>
        <v>0.04064465099691871</v>
      </c>
      <c r="I15">
        <f t="shared" si="5"/>
        <v>0.0038271144873816</v>
      </c>
      <c r="J15">
        <f t="shared" si="6"/>
        <v>-63.01931701770075</v>
      </c>
      <c r="K15">
        <f t="shared" si="7"/>
        <v>0.04070538022516958</v>
      </c>
      <c r="L15">
        <f t="shared" si="8"/>
        <v>4.274904223500187E-06</v>
      </c>
      <c r="M15">
        <f t="shared" si="9"/>
        <v>-62.87861869456042</v>
      </c>
      <c r="N15">
        <f t="shared" si="10"/>
        <v>0.04070544821178112</v>
      </c>
      <c r="O15">
        <f t="shared" si="11"/>
        <v>5.345057729755354E-12</v>
      </c>
      <c r="P15">
        <f t="shared" si="12"/>
        <v>-62.878461475844354</v>
      </c>
      <c r="Q15">
        <f t="shared" si="13"/>
        <v>0.04070544821186613</v>
      </c>
      <c r="R15">
        <f t="shared" si="14"/>
        <v>0</v>
      </c>
      <c r="S15">
        <f t="shared" si="15"/>
        <v>-62.87846147564777</v>
      </c>
      <c r="T15">
        <f t="shared" si="16"/>
        <v>0.04070544821186613</v>
      </c>
      <c r="U15">
        <f t="shared" si="17"/>
        <v>0</v>
      </c>
      <c r="V15">
        <f t="shared" si="18"/>
        <v>-62.87846147564777</v>
      </c>
      <c r="W15">
        <f t="shared" si="19"/>
        <v>0.04070544821186613</v>
      </c>
      <c r="X15">
        <f t="shared" si="20"/>
        <v>0</v>
      </c>
      <c r="Y15">
        <f t="shared" si="21"/>
        <v>-62.87846147564777</v>
      </c>
      <c r="Z15">
        <f t="shared" si="22"/>
        <v>0.04070544821186613</v>
      </c>
      <c r="AA15">
        <f t="shared" si="23"/>
        <v>0</v>
      </c>
      <c r="AB15">
        <f t="shared" si="24"/>
        <v>-62.87846147564777</v>
      </c>
      <c r="AC15">
        <f t="shared" si="25"/>
        <v>0.04070544821186613</v>
      </c>
    </row>
    <row r="16" spans="1:29" ht="12.75">
      <c r="A16">
        <v>3</v>
      </c>
      <c r="B16">
        <v>10000</v>
      </c>
      <c r="C16" s="6">
        <f t="shared" si="0"/>
        <v>30000</v>
      </c>
      <c r="D16">
        <f t="shared" si="1"/>
        <v>0.0021333333333333334</v>
      </c>
      <c r="E16">
        <f t="shared" si="2"/>
        <v>0.0398223060364306</v>
      </c>
      <c r="F16" s="6">
        <f t="shared" si="3"/>
        <v>0.0398223060364306</v>
      </c>
      <c r="G16">
        <f t="shared" si="26"/>
        <v>-5.013161950647397</v>
      </c>
      <c r="H16">
        <f t="shared" si="4"/>
        <v>0.039790237417975965</v>
      </c>
      <c r="I16">
        <f t="shared" si="5"/>
        <v>0.0020659330618064686</v>
      </c>
      <c r="J16">
        <f t="shared" si="6"/>
        <v>-64.46116396624072</v>
      </c>
      <c r="K16">
        <f t="shared" si="7"/>
        <v>0.03982228668508024</v>
      </c>
      <c r="L16">
        <f t="shared" si="8"/>
        <v>1.2459060636516028E-06</v>
      </c>
      <c r="M16">
        <f t="shared" si="9"/>
        <v>-64.38344059418584</v>
      </c>
      <c r="N16">
        <f t="shared" si="10"/>
        <v>0.03982230603642357</v>
      </c>
      <c r="O16">
        <f t="shared" si="11"/>
        <v>4.5297099404706387E-13</v>
      </c>
      <c r="P16">
        <f t="shared" si="12"/>
        <v>-64.38339371202458</v>
      </c>
      <c r="Q16">
        <f t="shared" si="13"/>
        <v>0.0398223060364306</v>
      </c>
      <c r="R16">
        <f t="shared" si="14"/>
        <v>0</v>
      </c>
      <c r="S16">
        <f t="shared" si="15"/>
        <v>-64.38339371200756</v>
      </c>
      <c r="T16">
        <f t="shared" si="16"/>
        <v>0.0398223060364306</v>
      </c>
      <c r="U16">
        <f t="shared" si="17"/>
        <v>0</v>
      </c>
      <c r="V16">
        <f t="shared" si="18"/>
        <v>-64.38339371200756</v>
      </c>
      <c r="W16">
        <f t="shared" si="19"/>
        <v>0.0398223060364306</v>
      </c>
      <c r="X16">
        <f t="shared" si="20"/>
        <v>0</v>
      </c>
      <c r="Y16">
        <f t="shared" si="21"/>
        <v>-64.38339371200756</v>
      </c>
      <c r="Z16">
        <f t="shared" si="22"/>
        <v>0.0398223060364306</v>
      </c>
      <c r="AA16">
        <f t="shared" si="23"/>
        <v>0</v>
      </c>
      <c r="AB16">
        <f t="shared" si="24"/>
        <v>-64.38339371200756</v>
      </c>
      <c r="AC16">
        <f t="shared" si="25"/>
        <v>0.0398223060364306</v>
      </c>
    </row>
    <row r="17" spans="1:29" ht="12.75">
      <c r="A17">
        <v>4</v>
      </c>
      <c r="B17">
        <v>10000</v>
      </c>
      <c r="C17" s="6">
        <f t="shared" si="0"/>
        <v>40000</v>
      </c>
      <c r="D17">
        <f t="shared" si="1"/>
        <v>0.0016</v>
      </c>
      <c r="E17">
        <f t="shared" si="2"/>
        <v>0.039363233521758655</v>
      </c>
      <c r="F17" s="6">
        <f t="shared" si="3"/>
        <v>0.039363233521758655</v>
      </c>
      <c r="G17">
        <f t="shared" si="26"/>
        <v>-5.041057855515079</v>
      </c>
      <c r="H17">
        <f t="shared" si="4"/>
        <v>0.03935107820737204</v>
      </c>
      <c r="I17">
        <f t="shared" si="5"/>
        <v>0.0007924489576058846</v>
      </c>
      <c r="J17">
        <f t="shared" si="6"/>
        <v>-65.20871456281255</v>
      </c>
      <c r="K17">
        <f t="shared" si="7"/>
        <v>0.03936323070819833</v>
      </c>
      <c r="L17">
        <f t="shared" si="8"/>
        <v>1.8338373841686462E-07</v>
      </c>
      <c r="M17">
        <f t="shared" si="9"/>
        <v>-65.1785380317661</v>
      </c>
      <c r="N17">
        <f t="shared" si="10"/>
        <v>0.0393632335217585</v>
      </c>
      <c r="O17">
        <f t="shared" si="11"/>
        <v>9.769962616701378E-15</v>
      </c>
      <c r="P17">
        <f t="shared" si="12"/>
        <v>-65.17853104795836</v>
      </c>
      <c r="Q17">
        <f t="shared" si="13"/>
        <v>0.039363233521758655</v>
      </c>
      <c r="R17">
        <f t="shared" si="14"/>
        <v>0</v>
      </c>
      <c r="S17">
        <f t="shared" si="15"/>
        <v>-65.17853104795795</v>
      </c>
      <c r="T17">
        <f t="shared" si="16"/>
        <v>0.039363233521758655</v>
      </c>
      <c r="U17">
        <f t="shared" si="17"/>
        <v>0</v>
      </c>
      <c r="V17">
        <f t="shared" si="18"/>
        <v>-65.17853104795795</v>
      </c>
      <c r="W17">
        <f t="shared" si="19"/>
        <v>0.039363233521758655</v>
      </c>
      <c r="X17">
        <f t="shared" si="20"/>
        <v>0</v>
      </c>
      <c r="Y17">
        <f t="shared" si="21"/>
        <v>-65.17853104795795</v>
      </c>
      <c r="Z17">
        <f t="shared" si="22"/>
        <v>0.039363233521758655</v>
      </c>
      <c r="AA17">
        <f t="shared" si="23"/>
        <v>0</v>
      </c>
      <c r="AB17">
        <f t="shared" si="24"/>
        <v>-65.17853104795795</v>
      </c>
      <c r="AC17">
        <f t="shared" si="25"/>
        <v>0.039363233521758655</v>
      </c>
    </row>
    <row r="18" spans="1:29" ht="12.75">
      <c r="A18">
        <v>5</v>
      </c>
      <c r="B18">
        <v>10000</v>
      </c>
      <c r="C18" s="6">
        <f t="shared" si="0"/>
        <v>50000</v>
      </c>
      <c r="D18">
        <f t="shared" si="1"/>
        <v>0.00128</v>
      </c>
      <c r="E18">
        <f t="shared" si="2"/>
        <v>0.0390816470206993</v>
      </c>
      <c r="F18" s="6">
        <f t="shared" si="3"/>
        <v>0.0390816470206993</v>
      </c>
      <c r="G18">
        <f t="shared" si="26"/>
        <v>-5.058286076626738</v>
      </c>
      <c r="H18">
        <f t="shared" si="4"/>
        <v>0.03908347983946714</v>
      </c>
      <c r="I18">
        <f t="shared" si="5"/>
        <v>-0.00012035745354221916</v>
      </c>
      <c r="J18">
        <f t="shared" si="6"/>
        <v>-65.66564260408803</v>
      </c>
      <c r="K18">
        <f t="shared" si="7"/>
        <v>0.03908164695626111</v>
      </c>
      <c r="L18">
        <f t="shared" si="8"/>
        <v>4.231672789956065E-09</v>
      </c>
      <c r="M18">
        <f t="shared" si="9"/>
        <v>-65.67026019811459</v>
      </c>
      <c r="N18">
        <f t="shared" si="10"/>
        <v>0.0390816470206993</v>
      </c>
      <c r="O18">
        <f t="shared" si="11"/>
        <v>0</v>
      </c>
      <c r="P18">
        <f t="shared" si="12"/>
        <v>-65.67026003576551</v>
      </c>
      <c r="Q18">
        <f t="shared" si="13"/>
        <v>0.0390816470206993</v>
      </c>
      <c r="R18">
        <f t="shared" si="14"/>
        <v>0</v>
      </c>
      <c r="S18">
        <f t="shared" si="15"/>
        <v>-65.67026003576551</v>
      </c>
      <c r="T18">
        <f t="shared" si="16"/>
        <v>0.0390816470206993</v>
      </c>
      <c r="U18">
        <f t="shared" si="17"/>
        <v>0</v>
      </c>
      <c r="V18">
        <f t="shared" si="18"/>
        <v>-65.67026003576551</v>
      </c>
      <c r="W18">
        <f t="shared" si="19"/>
        <v>0.0390816470206993</v>
      </c>
      <c r="X18">
        <f t="shared" si="20"/>
        <v>0</v>
      </c>
      <c r="Y18">
        <f t="shared" si="21"/>
        <v>-65.67026003576551</v>
      </c>
      <c r="Z18">
        <f t="shared" si="22"/>
        <v>0.0390816470206993</v>
      </c>
      <c r="AA18">
        <f t="shared" si="23"/>
        <v>0</v>
      </c>
      <c r="AB18">
        <f t="shared" si="24"/>
        <v>-65.67026003576551</v>
      </c>
      <c r="AC18">
        <f t="shared" si="25"/>
        <v>0.0390816470206993</v>
      </c>
    </row>
    <row r="19" spans="1:29" ht="12.75">
      <c r="A19">
        <v>7</v>
      </c>
      <c r="B19">
        <v>10000</v>
      </c>
      <c r="C19" s="6">
        <f t="shared" si="0"/>
        <v>70000</v>
      </c>
      <c r="D19">
        <f t="shared" si="1"/>
        <v>0.0009142857142857143</v>
      </c>
      <c r="E19">
        <f t="shared" si="2"/>
        <v>0.03875382954779518</v>
      </c>
      <c r="F19" s="6">
        <f t="shared" si="3"/>
        <v>0.03875382954779518</v>
      </c>
      <c r="G19">
        <f t="shared" si="26"/>
        <v>-5.07845191913391</v>
      </c>
      <c r="H19">
        <f t="shared" si="4"/>
        <v>0.03877370572296746</v>
      </c>
      <c r="I19">
        <f t="shared" si="5"/>
        <v>-0.001316216897422784</v>
      </c>
      <c r="J19">
        <f t="shared" si="6"/>
        <v>-66.19537908271914</v>
      </c>
      <c r="K19">
        <f t="shared" si="7"/>
        <v>0.03875382190455503</v>
      </c>
      <c r="L19">
        <f t="shared" si="8"/>
        <v>5.063364536539439E-07</v>
      </c>
      <c r="M19">
        <f t="shared" si="9"/>
        <v>-66.24631946710223</v>
      </c>
      <c r="N19">
        <f t="shared" si="10"/>
        <v>0.03875382954779404</v>
      </c>
      <c r="O19">
        <f t="shared" si="11"/>
        <v>7.549516567451064E-14</v>
      </c>
      <c r="P19">
        <f t="shared" si="12"/>
        <v>-66.2462998733247</v>
      </c>
      <c r="Q19">
        <f t="shared" si="13"/>
        <v>0.03875382954779518</v>
      </c>
      <c r="R19">
        <f t="shared" si="14"/>
        <v>0</v>
      </c>
      <c r="S19">
        <f t="shared" si="15"/>
        <v>-66.24629987332182</v>
      </c>
      <c r="T19">
        <f t="shared" si="16"/>
        <v>0.03875382954779518</v>
      </c>
      <c r="U19">
        <f t="shared" si="17"/>
        <v>0</v>
      </c>
      <c r="V19">
        <f t="shared" si="18"/>
        <v>-66.24629987332182</v>
      </c>
      <c r="W19">
        <f t="shared" si="19"/>
        <v>0.03875382954779518</v>
      </c>
      <c r="X19">
        <f t="shared" si="20"/>
        <v>0</v>
      </c>
      <c r="Y19">
        <f t="shared" si="21"/>
        <v>-66.24629987332182</v>
      </c>
      <c r="Z19">
        <f t="shared" si="22"/>
        <v>0.03875382954779518</v>
      </c>
      <c r="AA19">
        <f t="shared" si="23"/>
        <v>0</v>
      </c>
      <c r="AB19">
        <f t="shared" si="24"/>
        <v>-66.24629987332182</v>
      </c>
      <c r="AC19">
        <f t="shared" si="25"/>
        <v>0.03875382954779518</v>
      </c>
    </row>
    <row r="20" spans="1:29" ht="12.75">
      <c r="A20">
        <v>8.5</v>
      </c>
      <c r="B20">
        <v>10000</v>
      </c>
      <c r="C20" s="6">
        <f t="shared" si="0"/>
        <v>85000</v>
      </c>
      <c r="D20">
        <f t="shared" si="1"/>
        <v>0.0007529411764705883</v>
      </c>
      <c r="E20">
        <f t="shared" si="2"/>
        <v>0.03860707484336462</v>
      </c>
      <c r="F20" s="6">
        <f t="shared" si="3"/>
        <v>0.03860707484336462</v>
      </c>
      <c r="G20">
        <f t="shared" si="26"/>
        <v>-5.0875167132144385</v>
      </c>
      <c r="H20">
        <f t="shared" si="4"/>
        <v>0.038635657023299</v>
      </c>
      <c r="I20">
        <f t="shared" si="5"/>
        <v>-0.0018998133183414367</v>
      </c>
      <c r="J20">
        <f t="shared" si="6"/>
        <v>-66.43157830517944</v>
      </c>
      <c r="K20">
        <f t="shared" si="7"/>
        <v>0.03860705897750798</v>
      </c>
      <c r="L20">
        <f t="shared" si="8"/>
        <v>1.055164720042967E-06</v>
      </c>
      <c r="M20">
        <f t="shared" si="9"/>
        <v>-66.50539386161935</v>
      </c>
      <c r="N20">
        <f t="shared" si="10"/>
        <v>0.038607074843359734</v>
      </c>
      <c r="O20">
        <f t="shared" si="11"/>
        <v>3.2507330161024584E-13</v>
      </c>
      <c r="P20">
        <f t="shared" si="12"/>
        <v>-66.50535287174117</v>
      </c>
      <c r="Q20">
        <f t="shared" si="13"/>
        <v>0.03860707484336462</v>
      </c>
      <c r="R20">
        <f t="shared" si="14"/>
        <v>0</v>
      </c>
      <c r="S20">
        <f t="shared" si="15"/>
        <v>-66.50535287172852</v>
      </c>
      <c r="T20">
        <f t="shared" si="16"/>
        <v>0.03860707484336462</v>
      </c>
      <c r="U20">
        <f t="shared" si="17"/>
        <v>0</v>
      </c>
      <c r="V20">
        <f t="shared" si="18"/>
        <v>-66.50535287172852</v>
      </c>
      <c r="W20">
        <f t="shared" si="19"/>
        <v>0.03860707484336462</v>
      </c>
      <c r="X20">
        <f t="shared" si="20"/>
        <v>0</v>
      </c>
      <c r="Y20">
        <f t="shared" si="21"/>
        <v>-66.50535287172852</v>
      </c>
      <c r="Z20">
        <f t="shared" si="22"/>
        <v>0.03860707484336462</v>
      </c>
      <c r="AA20">
        <f t="shared" si="23"/>
        <v>0</v>
      </c>
      <c r="AB20">
        <f t="shared" si="24"/>
        <v>-66.50535287172852</v>
      </c>
      <c r="AC20">
        <f t="shared" si="25"/>
        <v>0.03860707484336462</v>
      </c>
    </row>
    <row r="21" spans="1:29" ht="12.75">
      <c r="A21">
        <v>1</v>
      </c>
      <c r="B21">
        <v>100000</v>
      </c>
      <c r="C21" s="6">
        <f t="shared" si="0"/>
        <v>100000</v>
      </c>
      <c r="D21">
        <f t="shared" si="1"/>
        <v>0.00064</v>
      </c>
      <c r="E21">
        <f t="shared" si="2"/>
        <v>0.03850354352733508</v>
      </c>
      <c r="F21" s="6">
        <f t="shared" si="3"/>
        <v>0.03850354352733508</v>
      </c>
      <c r="G21">
        <f t="shared" si="26"/>
        <v>-5.093925197636405</v>
      </c>
      <c r="H21">
        <f t="shared" si="4"/>
        <v>0.03853850590672679</v>
      </c>
      <c r="I21">
        <f t="shared" si="5"/>
        <v>-0.002330002962912303</v>
      </c>
      <c r="J21">
        <f t="shared" si="6"/>
        <v>-66.59780371800949</v>
      </c>
      <c r="K21">
        <f t="shared" si="7"/>
        <v>0.038503519723507025</v>
      </c>
      <c r="L21">
        <f t="shared" si="8"/>
        <v>1.5874428740403346E-06</v>
      </c>
      <c r="M21">
        <f t="shared" si="9"/>
        <v>-66.68858491447102</v>
      </c>
      <c r="N21">
        <f t="shared" si="10"/>
        <v>0.03850354352732407</v>
      </c>
      <c r="O21">
        <f t="shared" si="11"/>
        <v>7.345235530920036E-13</v>
      </c>
      <c r="P21">
        <f t="shared" si="12"/>
        <v>-66.68852307886895</v>
      </c>
      <c r="Q21">
        <f t="shared" si="13"/>
        <v>0.03850354352733508</v>
      </c>
      <c r="R21">
        <f t="shared" si="14"/>
        <v>0</v>
      </c>
      <c r="S21">
        <f t="shared" si="15"/>
        <v>-66.68852307884035</v>
      </c>
      <c r="T21">
        <f t="shared" si="16"/>
        <v>0.03850354352733508</v>
      </c>
      <c r="U21">
        <f t="shared" si="17"/>
        <v>0</v>
      </c>
      <c r="V21">
        <f t="shared" si="18"/>
        <v>-66.68852307884035</v>
      </c>
      <c r="W21">
        <f t="shared" si="19"/>
        <v>0.03850354352733508</v>
      </c>
      <c r="X21">
        <f t="shared" si="20"/>
        <v>0</v>
      </c>
      <c r="Y21">
        <f t="shared" si="21"/>
        <v>-66.68852307884035</v>
      </c>
      <c r="Z21">
        <f t="shared" si="22"/>
        <v>0.03850354352733508</v>
      </c>
      <c r="AA21">
        <f t="shared" si="23"/>
        <v>0</v>
      </c>
      <c r="AB21">
        <f t="shared" si="24"/>
        <v>-66.68852307884035</v>
      </c>
      <c r="AC21">
        <f t="shared" si="25"/>
        <v>0.03850354352733508</v>
      </c>
    </row>
    <row r="22" spans="1:29" ht="12.75">
      <c r="A22">
        <v>1.5</v>
      </c>
      <c r="B22">
        <v>100000</v>
      </c>
      <c r="C22" s="6">
        <f t="shared" si="0"/>
        <v>150000</v>
      </c>
      <c r="D22">
        <f t="shared" si="1"/>
        <v>0.00042666666666666667</v>
      </c>
      <c r="E22">
        <f t="shared" si="2"/>
        <v>0.038306130513044344</v>
      </c>
      <c r="F22" s="6">
        <f t="shared" si="3"/>
        <v>0.038306130513044344</v>
      </c>
      <c r="G22">
        <f t="shared" si="26"/>
        <v>-5.106175349477822</v>
      </c>
      <c r="H22">
        <f t="shared" si="4"/>
        <v>0.03835381336892382</v>
      </c>
      <c r="I22">
        <f t="shared" si="5"/>
        <v>-0.0031936157219893957</v>
      </c>
      <c r="J22">
        <f t="shared" si="6"/>
        <v>-66.91373026549476</v>
      </c>
      <c r="K22">
        <f t="shared" si="7"/>
        <v>0.03830608600849543</v>
      </c>
      <c r="L22">
        <f t="shared" si="8"/>
        <v>2.9835298009928124E-06</v>
      </c>
      <c r="M22">
        <f t="shared" si="9"/>
        <v>-67.03881903772057</v>
      </c>
      <c r="N22">
        <f t="shared" si="10"/>
        <v>0.03830613051300556</v>
      </c>
      <c r="O22">
        <f t="shared" si="11"/>
        <v>2.5996982344622666E-12</v>
      </c>
      <c r="P22">
        <f t="shared" si="12"/>
        <v>-67.03870221422187</v>
      </c>
      <c r="Q22">
        <f t="shared" si="13"/>
        <v>0.038306130513044344</v>
      </c>
      <c r="R22">
        <f t="shared" si="14"/>
        <v>0</v>
      </c>
      <c r="S22">
        <f t="shared" si="15"/>
        <v>-67.03870221412005</v>
      </c>
      <c r="T22">
        <f t="shared" si="16"/>
        <v>0.038306130513044344</v>
      </c>
      <c r="U22">
        <f t="shared" si="17"/>
        <v>0</v>
      </c>
      <c r="V22">
        <f t="shared" si="18"/>
        <v>-67.03870221412005</v>
      </c>
      <c r="W22">
        <f t="shared" si="19"/>
        <v>0.038306130513044344</v>
      </c>
      <c r="X22">
        <f t="shared" si="20"/>
        <v>0</v>
      </c>
      <c r="Y22">
        <f t="shared" si="21"/>
        <v>-67.03870221412005</v>
      </c>
      <c r="Z22">
        <f t="shared" si="22"/>
        <v>0.038306130513044344</v>
      </c>
      <c r="AA22">
        <f t="shared" si="23"/>
        <v>0</v>
      </c>
      <c r="AB22">
        <f t="shared" si="24"/>
        <v>-67.03870221412005</v>
      </c>
      <c r="AC22">
        <f t="shared" si="25"/>
        <v>0.038306130513044344</v>
      </c>
    </row>
    <row r="23" spans="1:29" ht="12.75">
      <c r="A23">
        <v>2</v>
      </c>
      <c r="B23">
        <v>100000</v>
      </c>
      <c r="C23" s="6">
        <f t="shared" si="0"/>
        <v>200000</v>
      </c>
      <c r="D23">
        <f t="shared" si="1"/>
        <v>0.00032</v>
      </c>
      <c r="E23">
        <f t="shared" si="2"/>
        <v>0.03820649243609693</v>
      </c>
      <c r="F23" s="6">
        <f t="shared" si="3"/>
        <v>0.03820649243609693</v>
      </c>
      <c r="G23">
        <f t="shared" si="26"/>
        <v>-5.112373173201639</v>
      </c>
      <c r="H23">
        <f t="shared" si="4"/>
        <v>0.038260875675939734</v>
      </c>
      <c r="I23">
        <f t="shared" si="5"/>
        <v>-0.0036515196375122017</v>
      </c>
      <c r="J23">
        <f t="shared" si="6"/>
        <v>-67.07262489781583</v>
      </c>
      <c r="K23">
        <f t="shared" si="7"/>
        <v>0.03820643439467073</v>
      </c>
      <c r="L23">
        <f t="shared" si="8"/>
        <v>3.901309900022909E-06</v>
      </c>
      <c r="M23">
        <f t="shared" si="9"/>
        <v>-67.21603173019652</v>
      </c>
      <c r="N23">
        <f t="shared" si="10"/>
        <v>0.038206492436030796</v>
      </c>
      <c r="O23">
        <f t="shared" si="11"/>
        <v>4.445332990599127E-12</v>
      </c>
      <c r="P23">
        <f t="shared" si="12"/>
        <v>-67.21587856813885</v>
      </c>
      <c r="Q23">
        <f t="shared" si="13"/>
        <v>0.03820649243609693</v>
      </c>
      <c r="R23">
        <f t="shared" si="14"/>
        <v>0</v>
      </c>
      <c r="S23">
        <f t="shared" si="15"/>
        <v>-67.21587856796435</v>
      </c>
      <c r="T23">
        <f t="shared" si="16"/>
        <v>0.03820649243609693</v>
      </c>
      <c r="U23">
        <f t="shared" si="17"/>
        <v>0</v>
      </c>
      <c r="V23">
        <f t="shared" si="18"/>
        <v>-67.21587856796435</v>
      </c>
      <c r="W23">
        <f t="shared" si="19"/>
        <v>0.03820649243609693</v>
      </c>
      <c r="X23">
        <f t="shared" si="20"/>
        <v>0</v>
      </c>
      <c r="Y23">
        <f t="shared" si="21"/>
        <v>-67.21587856796435</v>
      </c>
      <c r="Z23">
        <f t="shared" si="22"/>
        <v>0.03820649243609693</v>
      </c>
      <c r="AA23">
        <f t="shared" si="23"/>
        <v>0</v>
      </c>
      <c r="AB23">
        <f t="shared" si="24"/>
        <v>-67.21587856796435</v>
      </c>
      <c r="AC23">
        <f t="shared" si="25"/>
        <v>0.03820649243609693</v>
      </c>
    </row>
    <row r="24" spans="1:29" ht="12.75">
      <c r="A24">
        <v>3</v>
      </c>
      <c r="B24">
        <v>100000</v>
      </c>
      <c r="C24" s="6">
        <f t="shared" si="0"/>
        <v>300000</v>
      </c>
      <c r="D24">
        <f t="shared" si="1"/>
        <v>0.00021333333333333333</v>
      </c>
      <c r="E24">
        <f t="shared" si="2"/>
        <v>0.0381062179896524</v>
      </c>
      <c r="F24" s="6">
        <f t="shared" si="3"/>
        <v>0.0381062179896524</v>
      </c>
      <c r="G24">
        <f t="shared" si="26"/>
        <v>-5.118620528358441</v>
      </c>
      <c r="H24">
        <f t="shared" si="4"/>
        <v>0.038167536695963795</v>
      </c>
      <c r="I24">
        <f t="shared" si="5"/>
        <v>-0.004127560856858281</v>
      </c>
      <c r="J24">
        <f t="shared" si="6"/>
        <v>-67.23212383836547</v>
      </c>
      <c r="K24">
        <f t="shared" si="7"/>
        <v>0.038106144007153585</v>
      </c>
      <c r="L24">
        <f t="shared" si="8"/>
        <v>4.986018331543107E-06</v>
      </c>
      <c r="M24">
        <f t="shared" si="9"/>
        <v>-67.3946632224009</v>
      </c>
      <c r="N24">
        <f t="shared" si="10"/>
        <v>0.038106217989544666</v>
      </c>
      <c r="O24">
        <f t="shared" si="11"/>
        <v>7.260858581048524E-12</v>
      </c>
      <c r="P24">
        <f t="shared" si="12"/>
        <v>-67.39446695728917</v>
      </c>
      <c r="Q24">
        <f t="shared" si="13"/>
        <v>0.0381062179896524</v>
      </c>
      <c r="R24">
        <f t="shared" si="14"/>
        <v>0</v>
      </c>
      <c r="S24">
        <f t="shared" si="15"/>
        <v>-67.39446695700342</v>
      </c>
      <c r="T24">
        <f t="shared" si="16"/>
        <v>0.0381062179896524</v>
      </c>
      <c r="U24">
        <f t="shared" si="17"/>
        <v>0</v>
      </c>
      <c r="V24">
        <f t="shared" si="18"/>
        <v>-67.39446695700342</v>
      </c>
      <c r="W24">
        <f t="shared" si="19"/>
        <v>0.0381062179896524</v>
      </c>
      <c r="X24">
        <f t="shared" si="20"/>
        <v>0</v>
      </c>
      <c r="Y24">
        <f t="shared" si="21"/>
        <v>-67.39446695700342</v>
      </c>
      <c r="Z24">
        <f t="shared" si="22"/>
        <v>0.0381062179896524</v>
      </c>
      <c r="AA24">
        <f t="shared" si="23"/>
        <v>0</v>
      </c>
      <c r="AB24">
        <f t="shared" si="24"/>
        <v>-67.39446695700342</v>
      </c>
      <c r="AC24">
        <f t="shared" si="25"/>
        <v>0.0381062179896524</v>
      </c>
    </row>
    <row r="25" spans="1:29" ht="12.75">
      <c r="A25">
        <v>4</v>
      </c>
      <c r="B25">
        <v>100000</v>
      </c>
      <c r="C25" s="6">
        <f t="shared" si="0"/>
        <v>400000</v>
      </c>
      <c r="D25">
        <f t="shared" si="1"/>
        <v>0.00016</v>
      </c>
      <c r="E25">
        <f t="shared" si="2"/>
        <v>0.03805583841350788</v>
      </c>
      <c r="F25" s="6">
        <f t="shared" si="3"/>
        <v>0.03805583841350788</v>
      </c>
      <c r="G25">
        <f t="shared" si="26"/>
        <v>-5.121763028868078</v>
      </c>
      <c r="H25">
        <f t="shared" si="4"/>
        <v>0.03812071504205794</v>
      </c>
      <c r="I25">
        <f t="shared" si="5"/>
        <v>-0.004372563736341206</v>
      </c>
      <c r="J25">
        <f t="shared" si="6"/>
        <v>-67.31209563416857</v>
      </c>
      <c r="K25">
        <f t="shared" si="7"/>
        <v>0.03805575548768445</v>
      </c>
      <c r="L25">
        <f t="shared" si="8"/>
        <v>5.5961999239073634E-06</v>
      </c>
      <c r="M25">
        <f t="shared" si="9"/>
        <v>-67.48451613749644</v>
      </c>
      <c r="N25">
        <f t="shared" si="10"/>
        <v>0.03805583841337236</v>
      </c>
      <c r="O25">
        <f t="shared" si="11"/>
        <v>9.14557318765219E-12</v>
      </c>
      <c r="P25">
        <f t="shared" si="12"/>
        <v>-67.48429556083312</v>
      </c>
      <c r="Q25">
        <f t="shared" si="13"/>
        <v>0.03805583841350788</v>
      </c>
      <c r="R25">
        <f t="shared" si="14"/>
        <v>0</v>
      </c>
      <c r="S25">
        <f t="shared" si="15"/>
        <v>-67.48429556047266</v>
      </c>
      <c r="T25">
        <f t="shared" si="16"/>
        <v>0.03805583841350788</v>
      </c>
      <c r="U25">
        <f t="shared" si="17"/>
        <v>0</v>
      </c>
      <c r="V25">
        <f t="shared" si="18"/>
        <v>-67.48429556047266</v>
      </c>
      <c r="W25">
        <f t="shared" si="19"/>
        <v>0.03805583841350788</v>
      </c>
      <c r="X25">
        <f t="shared" si="20"/>
        <v>0</v>
      </c>
      <c r="Y25">
        <f t="shared" si="21"/>
        <v>-67.48429556047266</v>
      </c>
      <c r="Z25">
        <f t="shared" si="22"/>
        <v>0.03805583841350788</v>
      </c>
      <c r="AA25">
        <f t="shared" si="23"/>
        <v>0</v>
      </c>
      <c r="AB25">
        <f t="shared" si="24"/>
        <v>-67.48429556047266</v>
      </c>
      <c r="AC25">
        <f t="shared" si="25"/>
        <v>0.03805583841350788</v>
      </c>
    </row>
    <row r="26" spans="1:29" ht="12.75">
      <c r="A26">
        <v>5</v>
      </c>
      <c r="B26">
        <v>100000</v>
      </c>
      <c r="C26" s="6">
        <f t="shared" si="0"/>
        <v>500000</v>
      </c>
      <c r="D26">
        <f t="shared" si="1"/>
        <v>0.000128</v>
      </c>
      <c r="E26">
        <f t="shared" si="2"/>
        <v>0.038025532240737986</v>
      </c>
      <c r="F26" s="6">
        <f t="shared" si="3"/>
        <v>0.038025532240737986</v>
      </c>
      <c r="G26">
        <f t="shared" si="26"/>
        <v>-5.123654610768703</v>
      </c>
      <c r="H26">
        <f t="shared" si="4"/>
        <v>0.03809257296404102</v>
      </c>
      <c r="I26">
        <f t="shared" si="5"/>
        <v>-0.004521842579881863</v>
      </c>
      <c r="J26">
        <f t="shared" si="6"/>
        <v>-67.36014880639466</v>
      </c>
      <c r="K26">
        <f t="shared" si="7"/>
        <v>0.038025443620356245</v>
      </c>
      <c r="L26">
        <f t="shared" si="8"/>
        <v>5.985286137821788E-06</v>
      </c>
      <c r="M26">
        <f t="shared" si="9"/>
        <v>-67.53860096368592</v>
      </c>
      <c r="N26">
        <f t="shared" si="10"/>
        <v>0.03802553224058308</v>
      </c>
      <c r="O26">
        <f t="shared" si="11"/>
        <v>1.0461853605647775E-11</v>
      </c>
      <c r="P26">
        <f t="shared" si="12"/>
        <v>-67.53836486235102</v>
      </c>
      <c r="Q26">
        <f t="shared" si="13"/>
        <v>0.038025532240737986</v>
      </c>
      <c r="R26">
        <f t="shared" si="14"/>
        <v>0</v>
      </c>
      <c r="S26">
        <f t="shared" si="15"/>
        <v>-67.5383648619383</v>
      </c>
      <c r="T26">
        <f t="shared" si="16"/>
        <v>0.038025532240737986</v>
      </c>
      <c r="U26">
        <f t="shared" si="17"/>
        <v>0</v>
      </c>
      <c r="V26">
        <f t="shared" si="18"/>
        <v>-67.5383648619383</v>
      </c>
      <c r="W26">
        <f t="shared" si="19"/>
        <v>0.038025532240737986</v>
      </c>
      <c r="X26">
        <f t="shared" si="20"/>
        <v>0</v>
      </c>
      <c r="Y26">
        <f t="shared" si="21"/>
        <v>-67.5383648619383</v>
      </c>
      <c r="Z26">
        <f t="shared" si="22"/>
        <v>0.038025532240737986</v>
      </c>
      <c r="AA26">
        <f t="shared" si="23"/>
        <v>0</v>
      </c>
      <c r="AB26">
        <f t="shared" si="24"/>
        <v>-67.5383648619383</v>
      </c>
      <c r="AC26">
        <f t="shared" si="25"/>
        <v>0.038025532240737986</v>
      </c>
    </row>
    <row r="27" spans="1:29" ht="12.75">
      <c r="A27">
        <v>7</v>
      </c>
      <c r="B27">
        <v>100000</v>
      </c>
      <c r="C27" s="6">
        <f t="shared" si="0"/>
        <v>700000</v>
      </c>
      <c r="D27">
        <f t="shared" si="1"/>
        <v>9.142857142857143E-05</v>
      </c>
      <c r="E27">
        <f t="shared" si="2"/>
        <v>0.03799082407172263</v>
      </c>
      <c r="F27" s="6">
        <f t="shared" si="3"/>
        <v>0.03799082407172263</v>
      </c>
      <c r="G27">
        <f t="shared" si="26"/>
        <v>-5.1258220382035935</v>
      </c>
      <c r="H27">
        <f t="shared" si="4"/>
        <v>0.03806036527854324</v>
      </c>
      <c r="I27">
        <f t="shared" si="5"/>
        <v>-0.004694563674285668</v>
      </c>
      <c r="J27">
        <f t="shared" si="6"/>
        <v>-67.41513044997694</v>
      </c>
      <c r="K27">
        <f t="shared" si="7"/>
        <v>0.037990728631058464</v>
      </c>
      <c r="L27">
        <f t="shared" si="8"/>
        <v>6.451831318088352E-06</v>
      </c>
      <c r="M27">
        <f t="shared" si="9"/>
        <v>-67.60057183321229</v>
      </c>
      <c r="N27">
        <f t="shared" si="10"/>
        <v>0.03799082407154281</v>
      </c>
      <c r="O27">
        <f t="shared" si="11"/>
        <v>1.2155609852015914E-11</v>
      </c>
      <c r="P27">
        <f t="shared" si="12"/>
        <v>-67.60031709496427</v>
      </c>
      <c r="Q27">
        <f t="shared" si="13"/>
        <v>0.03799082407172263</v>
      </c>
      <c r="R27">
        <f t="shared" si="14"/>
        <v>0</v>
      </c>
      <c r="S27">
        <f t="shared" si="15"/>
        <v>-67.60031709448437</v>
      </c>
      <c r="T27">
        <f t="shared" si="16"/>
        <v>0.03799082407172263</v>
      </c>
      <c r="U27">
        <f t="shared" si="17"/>
        <v>0</v>
      </c>
      <c r="V27">
        <f t="shared" si="18"/>
        <v>-67.60031709448437</v>
      </c>
      <c r="W27">
        <f t="shared" si="19"/>
        <v>0.03799082407172263</v>
      </c>
      <c r="X27">
        <f t="shared" si="20"/>
        <v>0</v>
      </c>
      <c r="Y27">
        <f t="shared" si="21"/>
        <v>-67.60031709448437</v>
      </c>
      <c r="Z27">
        <f t="shared" si="22"/>
        <v>0.03799082407172263</v>
      </c>
      <c r="AA27">
        <f t="shared" si="23"/>
        <v>0</v>
      </c>
      <c r="AB27">
        <f t="shared" si="24"/>
        <v>-67.60031709448437</v>
      </c>
      <c r="AC27">
        <f t="shared" si="25"/>
        <v>0.03799082407172263</v>
      </c>
    </row>
    <row r="28" spans="1:29" ht="12.75">
      <c r="A28">
        <v>8.5</v>
      </c>
      <c r="B28">
        <v>100000</v>
      </c>
      <c r="C28" s="6">
        <f t="shared" si="0"/>
        <v>850000</v>
      </c>
      <c r="D28">
        <f t="shared" si="1"/>
        <v>7.529411764705882E-05</v>
      </c>
      <c r="E28">
        <f t="shared" si="2"/>
        <v>0.0379754869215592</v>
      </c>
      <c r="F28" s="6">
        <f t="shared" si="3"/>
        <v>0.0379754869215592</v>
      </c>
      <c r="G28">
        <f t="shared" si="26"/>
        <v>-5.1267801699520685</v>
      </c>
      <c r="H28">
        <f t="shared" si="4"/>
        <v>0.0380461405856474</v>
      </c>
      <c r="I28">
        <f t="shared" si="5"/>
        <v>-0.004771488009493119</v>
      </c>
      <c r="J28">
        <f t="shared" si="6"/>
        <v>-67.4394085141249</v>
      </c>
      <c r="K28">
        <f t="shared" si="7"/>
        <v>0.03797538836354726</v>
      </c>
      <c r="L28">
        <f t="shared" si="8"/>
        <v>6.665264929317516E-06</v>
      </c>
      <c r="M28">
        <f t="shared" si="9"/>
        <v>-67.6279662195881</v>
      </c>
      <c r="N28">
        <f t="shared" si="10"/>
        <v>0.037975486921367374</v>
      </c>
      <c r="O28">
        <f t="shared" si="11"/>
        <v>1.2972733998140029E-11</v>
      </c>
      <c r="P28">
        <f t="shared" si="12"/>
        <v>-67.62770294782521</v>
      </c>
      <c r="Q28">
        <f t="shared" si="13"/>
        <v>0.0379754869215592</v>
      </c>
      <c r="R28">
        <f t="shared" si="14"/>
        <v>0</v>
      </c>
      <c r="S28">
        <f t="shared" si="15"/>
        <v>-67.62770294731286</v>
      </c>
      <c r="T28">
        <f t="shared" si="16"/>
        <v>0.0379754869215592</v>
      </c>
      <c r="U28">
        <f t="shared" si="17"/>
        <v>0</v>
      </c>
      <c r="V28">
        <f t="shared" si="18"/>
        <v>-67.62770294731286</v>
      </c>
      <c r="W28">
        <f t="shared" si="19"/>
        <v>0.0379754869215592</v>
      </c>
      <c r="X28">
        <f t="shared" si="20"/>
        <v>0</v>
      </c>
      <c r="Y28">
        <f t="shared" si="21"/>
        <v>-67.62770294731286</v>
      </c>
      <c r="Z28">
        <f t="shared" si="22"/>
        <v>0.0379754869215592</v>
      </c>
      <c r="AA28">
        <f t="shared" si="23"/>
        <v>0</v>
      </c>
      <c r="AB28">
        <f t="shared" si="24"/>
        <v>-67.62770294731286</v>
      </c>
      <c r="AC28">
        <f t="shared" si="25"/>
        <v>0.0379754869215592</v>
      </c>
    </row>
    <row r="29" spans="1:29" ht="12.75">
      <c r="A29">
        <v>1</v>
      </c>
      <c r="B29">
        <v>1000000</v>
      </c>
      <c r="C29" s="6">
        <f t="shared" si="0"/>
        <v>1000000</v>
      </c>
      <c r="D29">
        <f t="shared" si="1"/>
        <v>6.4E-05</v>
      </c>
      <c r="E29">
        <f t="shared" si="2"/>
        <v>0.03796474187616005</v>
      </c>
      <c r="F29" s="6">
        <f t="shared" si="3"/>
        <v>0.03796474187616005</v>
      </c>
      <c r="G29">
        <f t="shared" si="26"/>
        <v>-5.127451561593802</v>
      </c>
      <c r="H29">
        <f t="shared" si="4"/>
        <v>0.03803617766815584</v>
      </c>
      <c r="I29">
        <f t="shared" si="5"/>
        <v>-0.004825600420881315</v>
      </c>
      <c r="J29">
        <f t="shared" si="6"/>
        <v>-67.45641093191594</v>
      </c>
      <c r="K29">
        <f t="shared" si="7"/>
        <v>0.03796464109580912</v>
      </c>
      <c r="L29">
        <f t="shared" si="8"/>
        <v>6.817491165378442E-06</v>
      </c>
      <c r="M29">
        <f t="shared" si="9"/>
        <v>-67.647162114532</v>
      </c>
      <c r="N29">
        <f t="shared" si="10"/>
        <v>0.03796474187595942</v>
      </c>
      <c r="O29">
        <f t="shared" si="11"/>
        <v>1.3572254431437614E-11</v>
      </c>
      <c r="P29">
        <f t="shared" si="12"/>
        <v>-67.6468927536333</v>
      </c>
      <c r="Q29">
        <f t="shared" si="13"/>
        <v>0.03796474187616005</v>
      </c>
      <c r="R29">
        <f t="shared" si="14"/>
        <v>0</v>
      </c>
      <c r="S29">
        <f t="shared" si="15"/>
        <v>-67.64689275309706</v>
      </c>
      <c r="T29">
        <f t="shared" si="16"/>
        <v>0.03796474187616005</v>
      </c>
      <c r="U29">
        <f t="shared" si="17"/>
        <v>0</v>
      </c>
      <c r="V29">
        <f t="shared" si="18"/>
        <v>-67.64689275309706</v>
      </c>
      <c r="W29">
        <f t="shared" si="19"/>
        <v>0.03796474187616005</v>
      </c>
      <c r="X29">
        <f t="shared" si="20"/>
        <v>0</v>
      </c>
      <c r="Y29">
        <f t="shared" si="21"/>
        <v>-67.64689275309706</v>
      </c>
      <c r="Z29">
        <f t="shared" si="22"/>
        <v>0.03796474187616005</v>
      </c>
      <c r="AA29">
        <f t="shared" si="23"/>
        <v>0</v>
      </c>
      <c r="AB29">
        <f t="shared" si="24"/>
        <v>-67.64689275309706</v>
      </c>
      <c r="AC29">
        <f t="shared" si="25"/>
        <v>0.03796474187616005</v>
      </c>
    </row>
    <row r="30" spans="1:29" ht="12.75">
      <c r="A30">
        <v>1.5</v>
      </c>
      <c r="B30">
        <v>1000000</v>
      </c>
      <c r="C30" s="6">
        <f t="shared" si="0"/>
        <v>1500000</v>
      </c>
      <c r="D30">
        <f t="shared" si="1"/>
        <v>4.266666666666667E-05</v>
      </c>
      <c r="E30">
        <f t="shared" si="2"/>
        <v>0.0379444253076894</v>
      </c>
      <c r="F30" s="6">
        <f t="shared" si="3"/>
        <v>0.0379444253076894</v>
      </c>
      <c r="G30">
        <f t="shared" si="26"/>
        <v>-5.128721321227671</v>
      </c>
      <c r="H30">
        <f t="shared" si="4"/>
        <v>0.038017346142172226</v>
      </c>
      <c r="I30">
        <f t="shared" si="5"/>
        <v>-0.0049284119439469976</v>
      </c>
      <c r="J30">
        <f t="shared" si="6"/>
        <v>-67.48854399929274</v>
      </c>
      <c r="K30">
        <f t="shared" si="7"/>
        <v>0.0379443202380425</v>
      </c>
      <c r="L30">
        <f t="shared" si="8"/>
        <v>7.1114630681989865E-06</v>
      </c>
      <c r="M30">
        <f t="shared" si="9"/>
        <v>-67.6834656480119</v>
      </c>
      <c r="N30">
        <f t="shared" si="10"/>
        <v>0.0379444253074712</v>
      </c>
      <c r="O30">
        <f t="shared" si="11"/>
        <v>1.4768630762773682E-11</v>
      </c>
      <c r="P30">
        <f t="shared" si="12"/>
        <v>-67.68318452157253</v>
      </c>
      <c r="Q30">
        <f t="shared" si="13"/>
        <v>0.0379444253076894</v>
      </c>
      <c r="R30">
        <f t="shared" si="14"/>
        <v>0</v>
      </c>
      <c r="S30">
        <f t="shared" si="15"/>
        <v>-67.68318452098869</v>
      </c>
      <c r="T30">
        <f t="shared" si="16"/>
        <v>0.0379444253076894</v>
      </c>
      <c r="U30">
        <f t="shared" si="17"/>
        <v>0</v>
      </c>
      <c r="V30">
        <f t="shared" si="18"/>
        <v>-67.68318452098869</v>
      </c>
      <c r="W30">
        <f t="shared" si="19"/>
        <v>0.0379444253076894</v>
      </c>
      <c r="X30">
        <f t="shared" si="20"/>
        <v>0</v>
      </c>
      <c r="Y30">
        <f t="shared" si="21"/>
        <v>-67.68318452098869</v>
      </c>
      <c r="Z30">
        <f t="shared" si="22"/>
        <v>0.0379444253076894</v>
      </c>
      <c r="AA30">
        <f t="shared" si="23"/>
        <v>0</v>
      </c>
      <c r="AB30">
        <f t="shared" si="24"/>
        <v>-67.68318452098869</v>
      </c>
      <c r="AC30">
        <f t="shared" si="25"/>
        <v>0.0379444253076894</v>
      </c>
    </row>
    <row r="31" spans="1:29" ht="12.75">
      <c r="A31">
        <v>2</v>
      </c>
      <c r="B31">
        <v>1000000</v>
      </c>
      <c r="C31" s="6">
        <f t="shared" si="0"/>
        <v>2000000</v>
      </c>
      <c r="D31">
        <f t="shared" si="1"/>
        <v>3.2E-05</v>
      </c>
      <c r="E31">
        <f t="shared" si="2"/>
        <v>0.03793425700779055</v>
      </c>
      <c r="F31" s="6">
        <f t="shared" si="3"/>
        <v>0.03793425700779055</v>
      </c>
      <c r="G31">
        <f t="shared" si="26"/>
        <v>-5.1293569753067665</v>
      </c>
      <c r="H31">
        <f t="shared" si="4"/>
        <v>0.03800792414877497</v>
      </c>
      <c r="I31">
        <f t="shared" si="5"/>
        <v>-0.004980112813994353</v>
      </c>
      <c r="J31">
        <f t="shared" si="6"/>
        <v>-67.50461902710533</v>
      </c>
      <c r="K31">
        <f t="shared" si="7"/>
        <v>0.0379341497480633</v>
      </c>
      <c r="L31">
        <f t="shared" si="8"/>
        <v>7.261643968803355E-06</v>
      </c>
      <c r="M31">
        <f t="shared" si="9"/>
        <v>-67.70163932960881</v>
      </c>
      <c r="N31">
        <f t="shared" si="10"/>
        <v>0.03793425700756308</v>
      </c>
      <c r="O31">
        <f t="shared" si="11"/>
        <v>1.540012561918047E-11</v>
      </c>
      <c r="P31">
        <f t="shared" si="12"/>
        <v>-67.7013521892866</v>
      </c>
      <c r="Q31">
        <f t="shared" si="13"/>
        <v>0.03793425700779055</v>
      </c>
      <c r="R31">
        <f t="shared" si="14"/>
        <v>0</v>
      </c>
      <c r="S31">
        <f t="shared" si="15"/>
        <v>-67.70135218867763</v>
      </c>
      <c r="T31">
        <f t="shared" si="16"/>
        <v>0.03793425700779055</v>
      </c>
      <c r="U31">
        <f t="shared" si="17"/>
        <v>0</v>
      </c>
      <c r="V31">
        <f t="shared" si="18"/>
        <v>-67.70135218867763</v>
      </c>
      <c r="W31">
        <f t="shared" si="19"/>
        <v>0.03793425700779055</v>
      </c>
      <c r="X31">
        <f t="shared" si="20"/>
        <v>0</v>
      </c>
      <c r="Y31">
        <f t="shared" si="21"/>
        <v>-67.70135218867763</v>
      </c>
      <c r="Z31">
        <f t="shared" si="22"/>
        <v>0.03793425700779055</v>
      </c>
      <c r="AA31">
        <f t="shared" si="23"/>
        <v>0</v>
      </c>
      <c r="AB31">
        <f t="shared" si="24"/>
        <v>-67.70135218867763</v>
      </c>
      <c r="AC31">
        <f t="shared" si="25"/>
        <v>0.03793425700779055</v>
      </c>
    </row>
    <row r="32" spans="1:29" ht="12.75">
      <c r="A32">
        <v>3</v>
      </c>
      <c r="B32">
        <v>1000000</v>
      </c>
      <c r="C32" s="6">
        <f t="shared" si="0"/>
        <v>3000000</v>
      </c>
      <c r="D32">
        <f t="shared" si="1"/>
        <v>2.1333333333333335E-05</v>
      </c>
      <c r="E32">
        <f t="shared" si="2"/>
        <v>0.037924082013803775</v>
      </c>
      <c r="F32" s="6">
        <f t="shared" si="3"/>
        <v>0.037924082013803775</v>
      </c>
      <c r="G32">
        <f t="shared" si="26"/>
        <v>-5.1299931466807305</v>
      </c>
      <c r="H32">
        <f t="shared" si="4"/>
        <v>0.03799849799424395</v>
      </c>
      <c r="I32">
        <f t="shared" si="5"/>
        <v>-0.005032011264720637</v>
      </c>
      <c r="J32">
        <f t="shared" si="6"/>
        <v>-67.52069969553585</v>
      </c>
      <c r="K32">
        <f t="shared" si="7"/>
        <v>0.03792397253334957</v>
      </c>
      <c r="L32">
        <f t="shared" si="8"/>
        <v>7.413981436776851E-06</v>
      </c>
      <c r="M32">
        <f t="shared" si="9"/>
        <v>-67.7198276431258</v>
      </c>
      <c r="N32">
        <f t="shared" si="10"/>
        <v>0.037924082013566736</v>
      </c>
      <c r="O32">
        <f t="shared" si="11"/>
        <v>1.6052048579240363E-11</v>
      </c>
      <c r="P32">
        <f t="shared" si="12"/>
        <v>-67.71953440036403</v>
      </c>
      <c r="Q32">
        <f t="shared" si="13"/>
        <v>0.037924082013803775</v>
      </c>
      <c r="R32">
        <f t="shared" si="14"/>
        <v>0</v>
      </c>
      <c r="S32">
        <f t="shared" si="15"/>
        <v>-67.71953439972907</v>
      </c>
      <c r="T32">
        <f t="shared" si="16"/>
        <v>0.037924082013803775</v>
      </c>
      <c r="U32">
        <f t="shared" si="17"/>
        <v>0</v>
      </c>
      <c r="V32">
        <f t="shared" si="18"/>
        <v>-67.71953439972907</v>
      </c>
      <c r="W32">
        <f t="shared" si="19"/>
        <v>0.037924082013803775</v>
      </c>
      <c r="X32">
        <f t="shared" si="20"/>
        <v>0</v>
      </c>
      <c r="Y32">
        <f t="shared" si="21"/>
        <v>-67.71953439972907</v>
      </c>
      <c r="Z32">
        <f t="shared" si="22"/>
        <v>0.037924082013803775</v>
      </c>
      <c r="AA32">
        <f t="shared" si="23"/>
        <v>0</v>
      </c>
      <c r="AB32">
        <f t="shared" si="24"/>
        <v>-67.71953439972907</v>
      </c>
      <c r="AC32">
        <f t="shared" si="25"/>
        <v>0.037924082013803775</v>
      </c>
    </row>
    <row r="33" spans="1:29" ht="12.75">
      <c r="A33">
        <v>4</v>
      </c>
      <c r="B33">
        <v>1000000</v>
      </c>
      <c r="C33" s="6">
        <f t="shared" si="0"/>
        <v>4000000</v>
      </c>
      <c r="D33">
        <f t="shared" si="1"/>
        <v>1.6E-05</v>
      </c>
      <c r="E33">
        <f t="shared" si="2"/>
        <v>0.037918992002534034</v>
      </c>
      <c r="F33" s="6">
        <f t="shared" si="3"/>
        <v>0.037918992002534034</v>
      </c>
      <c r="G33">
        <f t="shared" si="26"/>
        <v>-5.13031142661653</v>
      </c>
      <c r="H33">
        <f t="shared" si="4"/>
        <v>0.03799378335478407</v>
      </c>
      <c r="I33">
        <f t="shared" si="5"/>
        <v>-0.005058034780977216</v>
      </c>
      <c r="J33">
        <f t="shared" si="6"/>
        <v>-67.52874213974732</v>
      </c>
      <c r="K33">
        <f t="shared" si="7"/>
        <v>0.037918881400139194</v>
      </c>
      <c r="L33">
        <f t="shared" si="8"/>
        <v>7.490965170831032E-06</v>
      </c>
      <c r="M33">
        <f t="shared" si="9"/>
        <v>-67.72892729201553</v>
      </c>
      <c r="N33">
        <f t="shared" si="10"/>
        <v>0.037918992002292075</v>
      </c>
      <c r="O33">
        <f t="shared" si="11"/>
        <v>1.638778002188701E-11</v>
      </c>
      <c r="P33">
        <f t="shared" si="12"/>
        <v>-67.7286309645535</v>
      </c>
      <c r="Q33">
        <f t="shared" si="13"/>
        <v>0.037918992002534034</v>
      </c>
      <c r="R33">
        <f t="shared" si="14"/>
        <v>0</v>
      </c>
      <c r="S33">
        <f t="shared" si="15"/>
        <v>-67.72863096390522</v>
      </c>
      <c r="T33">
        <f t="shared" si="16"/>
        <v>0.037918992002534034</v>
      </c>
      <c r="U33">
        <f t="shared" si="17"/>
        <v>0</v>
      </c>
      <c r="V33">
        <f t="shared" si="18"/>
        <v>-67.72863096390522</v>
      </c>
      <c r="W33">
        <f t="shared" si="19"/>
        <v>0.037918992002534034</v>
      </c>
      <c r="X33">
        <f t="shared" si="20"/>
        <v>0</v>
      </c>
      <c r="Y33">
        <f t="shared" si="21"/>
        <v>-67.72863096390522</v>
      </c>
      <c r="Z33">
        <f t="shared" si="22"/>
        <v>0.037918992002534034</v>
      </c>
      <c r="AA33">
        <f t="shared" si="23"/>
        <v>0</v>
      </c>
      <c r="AB33">
        <f t="shared" si="24"/>
        <v>-67.72863096390522</v>
      </c>
      <c r="AC33">
        <f t="shared" si="25"/>
        <v>0.037918992002534034</v>
      </c>
    </row>
    <row r="34" spans="1:29" ht="12.75">
      <c r="A34">
        <v>5</v>
      </c>
      <c r="B34">
        <v>1000000</v>
      </c>
      <c r="C34" s="6">
        <f t="shared" si="0"/>
        <v>5000000</v>
      </c>
      <c r="D34">
        <f t="shared" si="1"/>
        <v>1.28E-05</v>
      </c>
      <c r="E34">
        <f t="shared" si="2"/>
        <v>0.037915937190281655</v>
      </c>
      <c r="F34" s="6">
        <f t="shared" si="3"/>
        <v>0.037915937190281655</v>
      </c>
      <c r="G34">
        <f t="shared" si="26"/>
        <v>-5.130502456798387</v>
      </c>
      <c r="H34">
        <f t="shared" si="4"/>
        <v>0.037990954070797715</v>
      </c>
      <c r="I34">
        <f t="shared" si="5"/>
        <v>-0.005073672709595023</v>
      </c>
      <c r="J34">
        <f t="shared" si="6"/>
        <v>-67.53356828025966</v>
      </c>
      <c r="K34">
        <f t="shared" si="7"/>
        <v>0.03791582591099814</v>
      </c>
      <c r="L34">
        <f t="shared" si="8"/>
        <v>7.537417668679325E-06</v>
      </c>
      <c r="M34">
        <f t="shared" si="9"/>
        <v>-67.7343888400207</v>
      </c>
      <c r="N34">
        <f t="shared" si="10"/>
        <v>0.03791593719003671</v>
      </c>
      <c r="O34">
        <f t="shared" si="11"/>
        <v>1.659117287999834E-11</v>
      </c>
      <c r="P34">
        <f t="shared" si="12"/>
        <v>-67.73409065096182</v>
      </c>
      <c r="Q34">
        <f t="shared" si="13"/>
        <v>0.037915937190281655</v>
      </c>
      <c r="R34">
        <f t="shared" si="14"/>
        <v>0</v>
      </c>
      <c r="S34">
        <f t="shared" si="15"/>
        <v>-67.73409065030548</v>
      </c>
      <c r="T34">
        <f t="shared" si="16"/>
        <v>0.037915937190281655</v>
      </c>
      <c r="U34">
        <f t="shared" si="17"/>
        <v>0</v>
      </c>
      <c r="V34">
        <f t="shared" si="18"/>
        <v>-67.73409065030548</v>
      </c>
      <c r="W34">
        <f t="shared" si="19"/>
        <v>0.037915937190281655</v>
      </c>
      <c r="X34">
        <f t="shared" si="20"/>
        <v>0</v>
      </c>
      <c r="Y34">
        <f t="shared" si="21"/>
        <v>-67.73409065030548</v>
      </c>
      <c r="Z34">
        <f t="shared" si="22"/>
        <v>0.037915937190281655</v>
      </c>
      <c r="AA34">
        <f t="shared" si="23"/>
        <v>0</v>
      </c>
      <c r="AB34">
        <f t="shared" si="24"/>
        <v>-67.73409065030548</v>
      </c>
      <c r="AC34">
        <f t="shared" si="25"/>
        <v>0.037915937190281655</v>
      </c>
    </row>
    <row r="35" spans="1:29" ht="12.75">
      <c r="A35">
        <v>7</v>
      </c>
      <c r="B35">
        <v>1000000</v>
      </c>
      <c r="C35" s="6">
        <f t="shared" si="0"/>
        <v>7000000</v>
      </c>
      <c r="D35">
        <f t="shared" si="1"/>
        <v>9.142857142857142E-06</v>
      </c>
      <c r="E35">
        <f t="shared" si="2"/>
        <v>0.037912445236004205</v>
      </c>
      <c r="F35" s="6">
        <f t="shared" si="3"/>
        <v>0.037912445236004205</v>
      </c>
      <c r="G35">
        <f t="shared" si="26"/>
        <v>-5.130720834182856</v>
      </c>
      <c r="H35">
        <f t="shared" si="4"/>
        <v>0.03798772014367764</v>
      </c>
      <c r="I35">
        <f t="shared" si="5"/>
        <v>-0.005091566529229041</v>
      </c>
      <c r="J35">
        <f t="shared" si="6"/>
        <v>-67.53908448767233</v>
      </c>
      <c r="K35">
        <f t="shared" si="7"/>
        <v>0.037912333179701864</v>
      </c>
      <c r="L35">
        <f t="shared" si="8"/>
        <v>7.590747939545395E-06</v>
      </c>
      <c r="M35">
        <f t="shared" si="9"/>
        <v>-67.74063222496925</v>
      </c>
      <c r="N35">
        <f t="shared" si="10"/>
        <v>0.03791244523575582</v>
      </c>
      <c r="O35">
        <f t="shared" si="11"/>
        <v>1.6825651982799172E-11</v>
      </c>
      <c r="P35">
        <f t="shared" si="12"/>
        <v>-67.7403318984372</v>
      </c>
      <c r="Q35">
        <f t="shared" si="13"/>
        <v>0.037912445236004205</v>
      </c>
      <c r="R35">
        <f t="shared" si="14"/>
        <v>0</v>
      </c>
      <c r="S35">
        <f t="shared" si="15"/>
        <v>-67.74033189777153</v>
      </c>
      <c r="T35">
        <f t="shared" si="16"/>
        <v>0.037912445236004205</v>
      </c>
      <c r="U35">
        <f t="shared" si="17"/>
        <v>0</v>
      </c>
      <c r="V35">
        <f t="shared" si="18"/>
        <v>-67.74033189777153</v>
      </c>
      <c r="W35">
        <f t="shared" si="19"/>
        <v>0.037912445236004205</v>
      </c>
      <c r="X35">
        <f t="shared" si="20"/>
        <v>0</v>
      </c>
      <c r="Y35">
        <f t="shared" si="21"/>
        <v>-67.74033189777153</v>
      </c>
      <c r="Z35">
        <f t="shared" si="22"/>
        <v>0.037912445236004205</v>
      </c>
      <c r="AA35">
        <f t="shared" si="23"/>
        <v>0</v>
      </c>
      <c r="AB35">
        <f t="shared" si="24"/>
        <v>-67.74033189777153</v>
      </c>
      <c r="AC35">
        <f t="shared" si="25"/>
        <v>0.037912445236004205</v>
      </c>
    </row>
    <row r="36" spans="1:29" ht="12.75">
      <c r="A36">
        <v>8.5</v>
      </c>
      <c r="B36">
        <v>1000000</v>
      </c>
      <c r="C36" s="6">
        <f t="shared" si="0"/>
        <v>8500000</v>
      </c>
      <c r="D36">
        <f t="shared" si="1"/>
        <v>7.529411764705883E-06</v>
      </c>
      <c r="E36">
        <f t="shared" si="2"/>
        <v>0.037910904416786184</v>
      </c>
      <c r="F36" s="6">
        <f t="shared" si="3"/>
        <v>0.037910904416786184</v>
      </c>
      <c r="G36">
        <f t="shared" si="26"/>
        <v>-5.130817196543575</v>
      </c>
      <c r="H36">
        <f t="shared" si="4"/>
        <v>0.03798629325518163</v>
      </c>
      <c r="I36">
        <f t="shared" si="5"/>
        <v>-0.005099468294439191</v>
      </c>
      <c r="J36">
        <f t="shared" si="6"/>
        <v>-67.54151831807252</v>
      </c>
      <c r="K36">
        <f t="shared" si="7"/>
        <v>0.037910792016515</v>
      </c>
      <c r="L36">
        <f t="shared" si="8"/>
        <v>7.6143581608789646E-06</v>
      </c>
      <c r="M36">
        <f t="shared" si="9"/>
        <v>-67.74338720758703</v>
      </c>
      <c r="N36">
        <f t="shared" si="10"/>
        <v>0.03791090441653624</v>
      </c>
      <c r="O36">
        <f t="shared" si="11"/>
        <v>1.6932233393163187E-11</v>
      </c>
      <c r="P36">
        <f t="shared" si="12"/>
        <v>-67.743085934675</v>
      </c>
      <c r="Q36">
        <f t="shared" si="13"/>
        <v>0.037910904416786184</v>
      </c>
      <c r="R36">
        <f t="shared" si="14"/>
        <v>0</v>
      </c>
      <c r="S36">
        <f t="shared" si="15"/>
        <v>-67.74308593400501</v>
      </c>
      <c r="T36">
        <f t="shared" si="16"/>
        <v>0.037910904416786184</v>
      </c>
      <c r="U36">
        <f t="shared" si="17"/>
        <v>0</v>
      </c>
      <c r="V36">
        <f t="shared" si="18"/>
        <v>-67.74308593400501</v>
      </c>
      <c r="W36">
        <f t="shared" si="19"/>
        <v>0.037910904416786184</v>
      </c>
      <c r="X36">
        <f t="shared" si="20"/>
        <v>0</v>
      </c>
      <c r="Y36">
        <f t="shared" si="21"/>
        <v>-67.74308593400501</v>
      </c>
      <c r="Z36">
        <f t="shared" si="22"/>
        <v>0.037910904416786184</v>
      </c>
      <c r="AA36">
        <f t="shared" si="23"/>
        <v>0</v>
      </c>
      <c r="AB36">
        <f t="shared" si="24"/>
        <v>-67.74308593400501</v>
      </c>
      <c r="AC36">
        <f t="shared" si="25"/>
        <v>0.037910904416786184</v>
      </c>
    </row>
    <row r="37" spans="1:29" ht="12.75">
      <c r="A37">
        <v>1</v>
      </c>
      <c r="B37">
        <v>10000000</v>
      </c>
      <c r="C37" s="6">
        <f t="shared" si="0"/>
        <v>10000000</v>
      </c>
      <c r="D37">
        <f t="shared" si="1"/>
        <v>6.4E-06</v>
      </c>
      <c r="E37">
        <f t="shared" si="2"/>
        <v>0.03790982575180659</v>
      </c>
      <c r="F37" s="6">
        <f t="shared" si="3"/>
        <v>0.03790982575180659</v>
      </c>
      <c r="G37">
        <f t="shared" si="26"/>
        <v>-5.130884657264424</v>
      </c>
      <c r="H37">
        <f t="shared" si="4"/>
        <v>0.03798529437641113</v>
      </c>
      <c r="I37">
        <f t="shared" si="5"/>
        <v>-0.005105002239568002</v>
      </c>
      <c r="J37">
        <f t="shared" si="6"/>
        <v>-67.54322207561806</v>
      </c>
      <c r="K37">
        <f t="shared" si="7"/>
        <v>0.03790971311033157</v>
      </c>
      <c r="L37">
        <f t="shared" si="8"/>
        <v>7.630915303202812E-06</v>
      </c>
      <c r="M37">
        <f t="shared" si="9"/>
        <v>-67.74531589512286</v>
      </c>
      <c r="N37">
        <f t="shared" si="10"/>
        <v>0.037909825751555576</v>
      </c>
      <c r="O37">
        <f t="shared" si="11"/>
        <v>1.7005064023578598E-11</v>
      </c>
      <c r="P37">
        <f t="shared" si="12"/>
        <v>-67.74501395851196</v>
      </c>
      <c r="Q37">
        <f t="shared" si="13"/>
        <v>0.03790982575180659</v>
      </c>
      <c r="R37">
        <f t="shared" si="14"/>
        <v>0</v>
      </c>
      <c r="S37">
        <f t="shared" si="15"/>
        <v>-67.74501395783915</v>
      </c>
      <c r="T37">
        <f t="shared" si="16"/>
        <v>0.03790982575180659</v>
      </c>
      <c r="U37">
        <f t="shared" si="17"/>
        <v>0</v>
      </c>
      <c r="V37">
        <f t="shared" si="18"/>
        <v>-67.74501395783915</v>
      </c>
      <c r="W37">
        <f t="shared" si="19"/>
        <v>0.03790982575180659</v>
      </c>
      <c r="X37">
        <f t="shared" si="20"/>
        <v>0</v>
      </c>
      <c r="Y37">
        <f t="shared" si="21"/>
        <v>-67.74501395783915</v>
      </c>
      <c r="Z37">
        <f t="shared" si="22"/>
        <v>0.03790982575180659</v>
      </c>
      <c r="AA37">
        <f t="shared" si="23"/>
        <v>0</v>
      </c>
      <c r="AB37">
        <f t="shared" si="24"/>
        <v>-67.74501395783915</v>
      </c>
      <c r="AC37">
        <f t="shared" si="25"/>
        <v>0.03790982575180659</v>
      </c>
    </row>
    <row r="38" spans="1:29" ht="12.75">
      <c r="A38">
        <v>1.5</v>
      </c>
      <c r="B38">
        <v>10000000</v>
      </c>
      <c r="C38" s="6">
        <f t="shared" si="0"/>
        <v>15000000</v>
      </c>
      <c r="D38">
        <f t="shared" si="1"/>
        <v>4.266666666666667E-06</v>
      </c>
      <c r="E38">
        <f t="shared" si="2"/>
        <v>0.03790778806779872</v>
      </c>
      <c r="F38" s="6">
        <f t="shared" si="3"/>
        <v>0.03790778806779872</v>
      </c>
      <c r="G38">
        <f t="shared" si="26"/>
        <v>-5.131012098956382</v>
      </c>
      <c r="H38">
        <f t="shared" si="4"/>
        <v>0.03798340747769667</v>
      </c>
      <c r="I38">
        <f t="shared" si="5"/>
        <v>-0.005115461337983795</v>
      </c>
      <c r="J38">
        <f t="shared" si="6"/>
        <v>-67.54644045559718</v>
      </c>
      <c r="K38">
        <f t="shared" si="7"/>
        <v>0.03790767496975872</v>
      </c>
      <c r="L38">
        <f t="shared" si="8"/>
        <v>7.66225737702797E-06</v>
      </c>
      <c r="M38">
        <f t="shared" si="9"/>
        <v>-67.7489594203724</v>
      </c>
      <c r="N38">
        <f t="shared" si="10"/>
        <v>0.03790778806754565</v>
      </c>
      <c r="O38">
        <f t="shared" si="11"/>
        <v>1.7145396213891217E-11</v>
      </c>
      <c r="P38">
        <f t="shared" si="12"/>
        <v>-67.74865622733446</v>
      </c>
      <c r="Q38">
        <f t="shared" si="13"/>
        <v>0.03790778806779872</v>
      </c>
      <c r="R38">
        <f t="shared" si="14"/>
        <v>0</v>
      </c>
      <c r="S38">
        <f t="shared" si="15"/>
        <v>-67.74865622665595</v>
      </c>
      <c r="T38">
        <f t="shared" si="16"/>
        <v>0.03790778806779872</v>
      </c>
      <c r="U38">
        <f t="shared" si="17"/>
        <v>0</v>
      </c>
      <c r="V38">
        <f t="shared" si="18"/>
        <v>-67.74865622665595</v>
      </c>
      <c r="W38">
        <f t="shared" si="19"/>
        <v>0.03790778806779872</v>
      </c>
      <c r="X38">
        <f t="shared" si="20"/>
        <v>0</v>
      </c>
      <c r="Y38">
        <f t="shared" si="21"/>
        <v>-67.74865622665595</v>
      </c>
      <c r="Z38">
        <f t="shared" si="22"/>
        <v>0.03790778806779872</v>
      </c>
      <c r="AA38">
        <f t="shared" si="23"/>
        <v>0</v>
      </c>
      <c r="AB38">
        <f t="shared" si="24"/>
        <v>-67.74865622665595</v>
      </c>
      <c r="AC38">
        <f t="shared" si="25"/>
        <v>0.03790778806779872</v>
      </c>
    </row>
    <row r="39" spans="1:29" ht="12.75">
      <c r="A39">
        <v>2</v>
      </c>
      <c r="B39">
        <v>10000000</v>
      </c>
      <c r="C39" s="6">
        <f t="shared" si="0"/>
        <v>20000000</v>
      </c>
      <c r="D39">
        <f t="shared" si="1"/>
        <v>3.2E-06</v>
      </c>
      <c r="E39">
        <f t="shared" si="2"/>
        <v>0.03790676912489012</v>
      </c>
      <c r="F39" s="6">
        <f t="shared" si="3"/>
        <v>0.03790676912489012</v>
      </c>
      <c r="G39">
        <f t="shared" si="26"/>
        <v>-5.131075827594285</v>
      </c>
      <c r="H39">
        <f t="shared" si="4"/>
        <v>0.037982463965704046</v>
      </c>
      <c r="I39">
        <f t="shared" si="5"/>
        <v>-0.005120693875396931</v>
      </c>
      <c r="J39">
        <f t="shared" si="6"/>
        <v>-67.54804972954634</v>
      </c>
      <c r="K39">
        <f t="shared" si="7"/>
        <v>0.03790665579809744</v>
      </c>
      <c r="L39">
        <f t="shared" si="8"/>
        <v>7.677961542107425E-06</v>
      </c>
      <c r="M39">
        <f t="shared" si="9"/>
        <v>-67.75078140311199</v>
      </c>
      <c r="N39">
        <f t="shared" si="10"/>
        <v>0.03790676912463602</v>
      </c>
      <c r="O39">
        <f t="shared" si="11"/>
        <v>1.7215562309047527E-11</v>
      </c>
      <c r="P39">
        <f t="shared" si="12"/>
        <v>-67.7504775804984</v>
      </c>
      <c r="Q39">
        <f t="shared" si="13"/>
        <v>0.03790676912489012</v>
      </c>
      <c r="R39">
        <f t="shared" si="14"/>
        <v>0</v>
      </c>
      <c r="S39">
        <f t="shared" si="15"/>
        <v>-67.75047757981717</v>
      </c>
      <c r="T39">
        <f t="shared" si="16"/>
        <v>0.03790676912489012</v>
      </c>
      <c r="U39">
        <f t="shared" si="17"/>
        <v>0</v>
      </c>
      <c r="V39">
        <f t="shared" si="18"/>
        <v>-67.75047757981717</v>
      </c>
      <c r="W39">
        <f t="shared" si="19"/>
        <v>0.03790676912489012</v>
      </c>
      <c r="X39">
        <f t="shared" si="20"/>
        <v>0</v>
      </c>
      <c r="Y39">
        <f t="shared" si="21"/>
        <v>-67.75047757981717</v>
      </c>
      <c r="Z39">
        <f t="shared" si="22"/>
        <v>0.03790676912489012</v>
      </c>
      <c r="AA39">
        <f t="shared" si="23"/>
        <v>0</v>
      </c>
      <c r="AB39">
        <f t="shared" si="24"/>
        <v>-67.75047757981717</v>
      </c>
      <c r="AC39">
        <f t="shared" si="25"/>
        <v>0.03790676912489012</v>
      </c>
    </row>
    <row r="40" spans="1:29" ht="12.75">
      <c r="A40">
        <v>3</v>
      </c>
      <c r="B40">
        <v>10000000</v>
      </c>
      <c r="C40" s="6">
        <f t="shared" si="0"/>
        <v>30000000</v>
      </c>
      <c r="D40">
        <f t="shared" si="1"/>
        <v>2.1333333333333334E-06</v>
      </c>
      <c r="E40">
        <f t="shared" si="2"/>
        <v>0.037905750114694596</v>
      </c>
      <c r="F40" s="6">
        <f t="shared" si="3"/>
        <v>0.037905750114694596</v>
      </c>
      <c r="G40">
        <f t="shared" si="26"/>
        <v>-5.131139561427934</v>
      </c>
      <c r="H40">
        <f t="shared" si="4"/>
        <v>0.037981520411946905</v>
      </c>
      <c r="I40">
        <f t="shared" si="5"/>
        <v>-0.005125928405798952</v>
      </c>
      <c r="J40">
        <f t="shared" si="6"/>
        <v>-67.54965905944574</v>
      </c>
      <c r="K40">
        <f t="shared" si="7"/>
        <v>0.0379056365588354</v>
      </c>
      <c r="L40">
        <f t="shared" si="8"/>
        <v>7.693687820164996E-06</v>
      </c>
      <c r="M40">
        <f t="shared" si="9"/>
        <v>-67.7526035326168</v>
      </c>
      <c r="N40">
        <f t="shared" si="10"/>
        <v>0.03790575011443945</v>
      </c>
      <c r="O40">
        <f t="shared" si="11"/>
        <v>1.7286616582623537E-11</v>
      </c>
      <c r="P40">
        <f t="shared" si="12"/>
        <v>-67.75229907951834</v>
      </c>
      <c r="Q40">
        <f t="shared" si="13"/>
        <v>0.037905750114694596</v>
      </c>
      <c r="R40">
        <f t="shared" si="14"/>
        <v>0</v>
      </c>
      <c r="S40">
        <f t="shared" si="15"/>
        <v>-67.75229907883426</v>
      </c>
      <c r="T40">
        <f t="shared" si="16"/>
        <v>0.037905750114694596</v>
      </c>
      <c r="U40">
        <f t="shared" si="17"/>
        <v>0</v>
      </c>
      <c r="V40">
        <f t="shared" si="18"/>
        <v>-67.75229907883426</v>
      </c>
      <c r="W40">
        <f t="shared" si="19"/>
        <v>0.037905750114694596</v>
      </c>
      <c r="X40">
        <f t="shared" si="20"/>
        <v>0</v>
      </c>
      <c r="Y40">
        <f t="shared" si="21"/>
        <v>-67.75229907883426</v>
      </c>
      <c r="Z40">
        <f t="shared" si="22"/>
        <v>0.037905750114694596</v>
      </c>
      <c r="AA40">
        <f t="shared" si="23"/>
        <v>0</v>
      </c>
      <c r="AB40">
        <f t="shared" si="24"/>
        <v>-67.75229907883426</v>
      </c>
      <c r="AC40">
        <f t="shared" si="25"/>
        <v>0.037905750114694596</v>
      </c>
    </row>
    <row r="41" spans="1:29" ht="12.75">
      <c r="A41">
        <v>4</v>
      </c>
      <c r="B41">
        <v>10000000</v>
      </c>
      <c r="C41" s="6">
        <f t="shared" si="0"/>
        <v>40000000</v>
      </c>
      <c r="D41">
        <f t="shared" si="1"/>
        <v>1.6E-06</v>
      </c>
      <c r="E41">
        <f t="shared" si="2"/>
        <v>0.03790524058436021</v>
      </c>
      <c r="F41" s="6">
        <f t="shared" si="3"/>
        <v>0.03790524058436021</v>
      </c>
      <c r="G41">
        <f t="shared" si="26"/>
        <v>-5.131171430293427</v>
      </c>
      <c r="H41">
        <f t="shared" si="4"/>
        <v>0.03798104861940488</v>
      </c>
      <c r="I41">
        <f t="shared" si="5"/>
        <v>-0.005128546418571744</v>
      </c>
      <c r="J41">
        <f t="shared" si="6"/>
        <v>-67.55046374537146</v>
      </c>
      <c r="K41">
        <f t="shared" si="7"/>
        <v>0.03790512691385</v>
      </c>
      <c r="L41">
        <f t="shared" si="8"/>
        <v>7.701559257888846E-06</v>
      </c>
      <c r="M41">
        <f t="shared" si="9"/>
        <v>-67.75351465241125</v>
      </c>
      <c r="N41">
        <f t="shared" si="10"/>
        <v>0.03790524058410456</v>
      </c>
      <c r="O41">
        <f t="shared" si="11"/>
        <v>1.7321255540991842E-11</v>
      </c>
      <c r="P41">
        <f t="shared" si="12"/>
        <v>-67.75320988372916</v>
      </c>
      <c r="Q41">
        <f t="shared" si="13"/>
        <v>0.03790524058436021</v>
      </c>
      <c r="R41">
        <f t="shared" si="14"/>
        <v>0</v>
      </c>
      <c r="S41">
        <f t="shared" si="15"/>
        <v>-67.75320988304374</v>
      </c>
      <c r="T41">
        <f t="shared" si="16"/>
        <v>0.03790524058436021</v>
      </c>
      <c r="U41">
        <f t="shared" si="17"/>
        <v>0</v>
      </c>
      <c r="V41">
        <f t="shared" si="18"/>
        <v>-67.75320988304374</v>
      </c>
      <c r="W41">
        <f t="shared" si="19"/>
        <v>0.03790524058436021</v>
      </c>
      <c r="X41">
        <f t="shared" si="20"/>
        <v>0</v>
      </c>
      <c r="Y41">
        <f t="shared" si="21"/>
        <v>-67.75320988304374</v>
      </c>
      <c r="Z41">
        <f t="shared" si="22"/>
        <v>0.03790524058436021</v>
      </c>
      <c r="AA41">
        <f t="shared" si="23"/>
        <v>0</v>
      </c>
      <c r="AB41">
        <f t="shared" si="24"/>
        <v>-67.75320988304374</v>
      </c>
      <c r="AC41">
        <f t="shared" si="25"/>
        <v>0.03790524058436021</v>
      </c>
    </row>
    <row r="42" spans="1:29" ht="12.75">
      <c r="A42">
        <v>5</v>
      </c>
      <c r="B42">
        <v>10000000</v>
      </c>
      <c r="C42" s="6">
        <f t="shared" si="0"/>
        <v>50000000</v>
      </c>
      <c r="D42">
        <f t="shared" si="1"/>
        <v>1.28E-06</v>
      </c>
      <c r="E42">
        <f t="shared" si="2"/>
        <v>0.03790493485808296</v>
      </c>
      <c r="F42" s="6">
        <f t="shared" si="3"/>
        <v>0.03790493485808296</v>
      </c>
      <c r="G42">
        <f t="shared" si="26"/>
        <v>-5.131190552236358</v>
      </c>
      <c r="H42">
        <f t="shared" si="4"/>
        <v>0.03798076553886693</v>
      </c>
      <c r="I42">
        <f t="shared" si="5"/>
        <v>-0.005130117465504291</v>
      </c>
      <c r="J42">
        <f t="shared" si="6"/>
        <v>-67.55094656363805</v>
      </c>
      <c r="K42">
        <f t="shared" si="7"/>
        <v>0.03790482111874439</v>
      </c>
      <c r="L42">
        <f t="shared" si="8"/>
        <v>7.706284779196437E-06</v>
      </c>
      <c r="M42">
        <f t="shared" si="9"/>
        <v>-67.75406134190264</v>
      </c>
      <c r="N42">
        <f t="shared" si="10"/>
        <v>0.037904934857826984</v>
      </c>
      <c r="O42">
        <f t="shared" si="11"/>
        <v>1.7343460001484345E-11</v>
      </c>
      <c r="P42">
        <f t="shared" si="12"/>
        <v>-67.75375638376106</v>
      </c>
      <c r="Q42">
        <f t="shared" si="13"/>
        <v>0.03790493485808296</v>
      </c>
      <c r="R42">
        <f t="shared" si="14"/>
        <v>0</v>
      </c>
      <c r="S42">
        <f t="shared" si="15"/>
        <v>-67.75375638307473</v>
      </c>
      <c r="T42">
        <f t="shared" si="16"/>
        <v>0.03790493485808296</v>
      </c>
      <c r="U42">
        <f t="shared" si="17"/>
        <v>0</v>
      </c>
      <c r="V42">
        <f t="shared" si="18"/>
        <v>-67.75375638307473</v>
      </c>
      <c r="W42">
        <f t="shared" si="19"/>
        <v>0.03790493485808296</v>
      </c>
      <c r="X42">
        <f t="shared" si="20"/>
        <v>0</v>
      </c>
      <c r="Y42">
        <f t="shared" si="21"/>
        <v>-67.75375638307473</v>
      </c>
      <c r="Z42">
        <f t="shared" si="22"/>
        <v>0.03790493485808296</v>
      </c>
      <c r="AA42">
        <f t="shared" si="23"/>
        <v>0</v>
      </c>
      <c r="AB42">
        <f t="shared" si="24"/>
        <v>-67.75375638307473</v>
      </c>
      <c r="AC42">
        <f t="shared" si="25"/>
        <v>0.03790493485808296</v>
      </c>
    </row>
    <row r="43" spans="1:29" ht="12.75">
      <c r="A43">
        <v>7</v>
      </c>
      <c r="B43">
        <v>10000000</v>
      </c>
      <c r="C43" s="6">
        <f t="shared" si="0"/>
        <v>70000000</v>
      </c>
      <c r="D43">
        <f t="shared" si="1"/>
        <v>9.142857142857143E-07</v>
      </c>
      <c r="E43">
        <f t="shared" si="2"/>
        <v>0.037904585449205344</v>
      </c>
      <c r="F43" s="6">
        <f t="shared" si="3"/>
        <v>0.037904585449205344</v>
      </c>
      <c r="G43">
        <f t="shared" si="26"/>
        <v>-5.131212406458185</v>
      </c>
      <c r="H43">
        <f t="shared" si="4"/>
        <v>0.03798044201364838</v>
      </c>
      <c r="I43">
        <f t="shared" si="5"/>
        <v>-0.00513191316747541</v>
      </c>
      <c r="J43">
        <f t="shared" si="6"/>
        <v>-67.55149836210518</v>
      </c>
      <c r="K43">
        <f t="shared" si="7"/>
        <v>0.0379044716311712</v>
      </c>
      <c r="L43">
        <f t="shared" si="8"/>
        <v>7.711687813660717E-06</v>
      </c>
      <c r="M43">
        <f t="shared" si="9"/>
        <v>-67.75468614607023</v>
      </c>
      <c r="N43">
        <f t="shared" si="10"/>
        <v>0.037904585448949014</v>
      </c>
      <c r="O43">
        <f t="shared" si="11"/>
        <v>1.736744081881625E-11</v>
      </c>
      <c r="P43">
        <f t="shared" si="12"/>
        <v>-67.75438097130316</v>
      </c>
      <c r="Q43">
        <f t="shared" si="13"/>
        <v>0.037904585449205344</v>
      </c>
      <c r="R43">
        <f t="shared" si="14"/>
        <v>0</v>
      </c>
      <c r="S43">
        <f t="shared" si="15"/>
        <v>-67.75438097061593</v>
      </c>
      <c r="T43">
        <f t="shared" si="16"/>
        <v>0.037904585449205344</v>
      </c>
      <c r="U43">
        <f t="shared" si="17"/>
        <v>0</v>
      </c>
      <c r="V43">
        <f t="shared" si="18"/>
        <v>-67.75438097061593</v>
      </c>
      <c r="W43">
        <f t="shared" si="19"/>
        <v>0.037904585449205344</v>
      </c>
      <c r="X43">
        <f t="shared" si="20"/>
        <v>0</v>
      </c>
      <c r="Y43">
        <f t="shared" si="21"/>
        <v>-67.75438097061593</v>
      </c>
      <c r="Z43">
        <f t="shared" si="22"/>
        <v>0.037904585449205344</v>
      </c>
      <c r="AA43">
        <f t="shared" si="23"/>
        <v>0</v>
      </c>
      <c r="AB43">
        <f t="shared" si="24"/>
        <v>-67.75438097061593</v>
      </c>
      <c r="AC43">
        <f t="shared" si="25"/>
        <v>0.037904585449205344</v>
      </c>
    </row>
    <row r="44" spans="1:29" ht="12.75">
      <c r="A44">
        <v>8.5</v>
      </c>
      <c r="B44">
        <v>10000000</v>
      </c>
      <c r="C44" s="6">
        <f t="shared" si="0"/>
        <v>85000000</v>
      </c>
      <c r="D44">
        <f t="shared" si="1"/>
        <v>7.529411764705882E-07</v>
      </c>
      <c r="E44">
        <f t="shared" si="2"/>
        <v>0.03790443129571439</v>
      </c>
      <c r="F44" s="6">
        <f t="shared" si="3"/>
        <v>0.03790443129571439</v>
      </c>
      <c r="G44">
        <f t="shared" si="26"/>
        <v>-5.131222048220869</v>
      </c>
      <c r="H44">
        <f t="shared" si="4"/>
        <v>0.03798029928037312</v>
      </c>
      <c r="I44">
        <f t="shared" si="5"/>
        <v>-0.00513270546346245</v>
      </c>
      <c r="J44">
        <f t="shared" si="6"/>
        <v>-67.55174180469487</v>
      </c>
      <c r="K44">
        <f t="shared" si="7"/>
        <v>0.037904317442949864</v>
      </c>
      <c r="L44">
        <f t="shared" si="8"/>
        <v>7.714072333797617E-06</v>
      </c>
      <c r="M44">
        <f t="shared" si="9"/>
        <v>-67.75496180045356</v>
      </c>
      <c r="N44">
        <f t="shared" si="10"/>
        <v>0.03790443129545791</v>
      </c>
      <c r="O44">
        <f t="shared" si="11"/>
        <v>1.737809895985265E-11</v>
      </c>
      <c r="P44">
        <f t="shared" si="12"/>
        <v>-67.75465653008241</v>
      </c>
      <c r="Q44">
        <f t="shared" si="13"/>
        <v>0.03790443129571439</v>
      </c>
      <c r="R44">
        <f t="shared" si="14"/>
        <v>0</v>
      </c>
      <c r="S44">
        <f t="shared" si="15"/>
        <v>-67.75465652939477</v>
      </c>
      <c r="T44">
        <f t="shared" si="16"/>
        <v>0.03790443129571439</v>
      </c>
      <c r="U44">
        <f t="shared" si="17"/>
        <v>0</v>
      </c>
      <c r="V44">
        <f t="shared" si="18"/>
        <v>-67.75465652939477</v>
      </c>
      <c r="W44">
        <f t="shared" si="19"/>
        <v>0.03790443129571439</v>
      </c>
      <c r="X44">
        <f t="shared" si="20"/>
        <v>0</v>
      </c>
      <c r="Y44">
        <f t="shared" si="21"/>
        <v>-67.75465652939477</v>
      </c>
      <c r="Z44">
        <f t="shared" si="22"/>
        <v>0.03790443129571439</v>
      </c>
      <c r="AA44">
        <f t="shared" si="23"/>
        <v>0</v>
      </c>
      <c r="AB44">
        <f t="shared" si="24"/>
        <v>-67.75465652939477</v>
      </c>
      <c r="AC44">
        <f t="shared" si="25"/>
        <v>0.03790443129571439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Mech &amp; Nuc 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M. Cimbala</dc:creator>
  <cp:keywords/>
  <dc:description/>
  <cp:lastModifiedBy>John M. Cimbala</cp:lastModifiedBy>
  <cp:lastPrinted>2002-03-11T22:01:06Z</cp:lastPrinted>
  <dcterms:created xsi:type="dcterms:W3CDTF">2002-03-11T21:07:11Z</dcterms:created>
  <dcterms:modified xsi:type="dcterms:W3CDTF">2002-05-29T19:02:58Z</dcterms:modified>
  <cp:category/>
  <cp:version/>
  <cp:contentType/>
  <cp:contentStatus/>
</cp:coreProperties>
</file>