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700" windowHeight="50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<sst xmlns="http://schemas.openxmlformats.org/spreadsheetml/2006/main" count="60" uniqueCount="32">
  <si>
    <t>J. M. Cimbala, July 2001</t>
  </si>
  <si>
    <t>Constants:</t>
  </si>
  <si>
    <r>
      <t>Reach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of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Flanged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Line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Sink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in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Streaming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Flow</t>
    </r>
  </si>
  <si>
    <t xml:space="preserve">Q/L = 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</si>
  <si>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/min</t>
    </r>
  </si>
  <si>
    <t>m/min</t>
  </si>
  <si>
    <r>
      <t>U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</si>
  <si>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t>FPM</t>
  </si>
  <si>
    <r>
      <t>q</t>
    </r>
    <r>
      <rPr>
        <sz val="10"/>
        <rFont val="Arial"/>
        <family val="0"/>
      </rPr>
      <t xml:space="preserve"> (radians)</t>
    </r>
  </si>
  <si>
    <r>
      <t>q</t>
    </r>
    <r>
      <rPr>
        <sz val="10"/>
        <rFont val="Arial"/>
        <family val="0"/>
      </rPr>
      <t xml:space="preserve"> (degrees)</t>
    </r>
  </si>
  <si>
    <r>
      <t>y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</t>
    </r>
  </si>
  <si>
    <t>x (m)</t>
  </si>
  <si>
    <t>r (m)</t>
  </si>
  <si>
    <t>y (m)</t>
  </si>
  <si>
    <t>Calculations:</t>
  </si>
  <si>
    <t>m</t>
  </si>
  <si>
    <r>
      <t>r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</si>
  <si>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Times New Roman"/>
        <family val="1"/>
      </rPr>
      <t>infinity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</si>
  <si>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</t>
    </r>
  </si>
  <si>
    <r>
      <t>U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(m/s)</t>
    </r>
  </si>
  <si>
    <r>
      <t>U</t>
    </r>
    <r>
      <rPr>
        <vertAlign val="subscript"/>
        <sz val="10"/>
        <rFont val="Symbol"/>
        <family val="1"/>
      </rPr>
      <t>q</t>
    </r>
    <r>
      <rPr>
        <sz val="10"/>
        <rFont val="Arial"/>
        <family val="0"/>
      </rPr>
      <t xml:space="preserve"> (m/s)</t>
    </r>
  </si>
  <si>
    <r>
      <t>U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(m/s)</t>
    </r>
  </si>
  <si>
    <r>
      <t>U</t>
    </r>
    <r>
      <rPr>
        <vertAlign val="subscript"/>
        <sz val="10"/>
        <rFont val="Times New Roman"/>
        <family val="1"/>
      </rPr>
      <t>y</t>
    </r>
    <r>
      <rPr>
        <sz val="10"/>
        <rFont val="Arial"/>
        <family val="0"/>
      </rPr>
      <t xml:space="preserve"> (m/s)</t>
    </r>
  </si>
  <si>
    <t>a</t>
  </si>
  <si>
    <t>b</t>
  </si>
  <si>
    <t>c</t>
  </si>
  <si>
    <t>r (+)</t>
  </si>
  <si>
    <t>r (-)</t>
  </si>
  <si>
    <r>
      <t xml:space="preserve">r vs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: for Umin = </t>
    </r>
  </si>
  <si>
    <t xml:space="preserve"> = </t>
  </si>
  <si>
    <t>Velocity components along dividing streamline:</t>
  </si>
  <si>
    <r>
      <t>U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(m/s)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</si>
</sst>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5825"/>
          <c:h val="0.9315"/>
        </c:manualLayout>
      </c:layout>
      <c:scatterChart>
        <c:scatterStyle val="smoothMarker"/>
        <c:varyColors val="0"/>
        <c:ser>
          <c:idx val="0"/>
          <c:order val="0"/>
          <c:tx>
            <c:v>dividing streamline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Sheet1!$D$14:$D$61</c:f>
              <c:numCache/>
            </c:numRef>
          </c:xVal>
          <c:yVal>
            <c:numRef>
              <c:f>Sheet1!$E$14:$E$61</c:f>
              <c:numCache/>
            </c:numRef>
          </c:yVal>
          <c:smooth val="1"/>
        </c:ser>
        <c:ser>
          <c:idx val="1"/>
          <c:order val="1"/>
          <c:tx>
            <c:v>Umin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Sheet1!$P$14:$P$57</c:f>
              <c:numCache/>
            </c:numRef>
          </c:xVal>
          <c:yVal>
            <c:numRef>
              <c:f>Sheet1!$Q$14:$Q$57</c:f>
              <c:numCache/>
            </c:numRef>
          </c:yVal>
          <c:smooth val="1"/>
        </c:ser>
        <c:ser>
          <c:idx val="2"/>
          <c:order val="2"/>
          <c:tx>
            <c:v>Umin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Sheet1!$W$14:$W$57</c:f>
              <c:numCache/>
            </c:numRef>
          </c:xVal>
          <c:yVal>
            <c:numRef>
              <c:f>Sheet1!$X$14:$X$57</c:f>
              <c:numCache/>
            </c:numRef>
          </c:yVal>
          <c:smooth val="1"/>
        </c:ser>
        <c:ser>
          <c:idx val="3"/>
          <c:order val="3"/>
          <c:tx>
            <c:v>Umin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Sheet1!$AD$14:$AD$57</c:f>
              <c:numCache/>
            </c:numRef>
          </c:xVal>
          <c:yVal>
            <c:numRef>
              <c:f>Sheet1!$AE$14:$AE$57</c:f>
              <c:numCache/>
            </c:numRef>
          </c:yVal>
          <c:smooth val="1"/>
        </c:ser>
        <c:axId val="5194993"/>
        <c:axId val="46754938"/>
      </c:scatterChart>
      <c:valAx>
        <c:axId val="5194993"/>
        <c:scaling>
          <c:orientation val="minMax"/>
          <c:max val="5"/>
          <c:min val="-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6754938"/>
        <c:crosses val="autoZero"/>
        <c:crossBetween val="midCat"/>
        <c:dispUnits/>
        <c:majorUnit val="0.5"/>
      </c:valAx>
      <c:valAx>
        <c:axId val="467549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5194993"/>
        <c:crossesAt val="-100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85"/>
          <c:w val="0.961"/>
          <c:h val="0.9315"/>
        </c:manualLayout>
      </c:layout>
      <c:scatterChart>
        <c:scatterStyle val="smoothMarker"/>
        <c:varyColors val="0"/>
        <c:ser>
          <c:idx val="0"/>
          <c:order val="0"/>
          <c:tx>
            <c:v>Ux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Sheet1!$D$14:$D$57</c:f>
              <c:numCache/>
            </c:numRef>
          </c:xVal>
          <c:yVal>
            <c:numRef>
              <c:f>Sheet1!$H$14:$H$57</c:f>
              <c:numCache/>
            </c:numRef>
          </c:yVal>
          <c:smooth val="1"/>
        </c:ser>
        <c:ser>
          <c:idx val="1"/>
          <c:order val="1"/>
          <c:tx>
            <c:v>Uy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Sheet1!$D$14:$D$57</c:f>
              <c:numCache/>
            </c:numRef>
          </c:xVal>
          <c:yVal>
            <c:numRef>
              <c:f>Sheet1!$I$14:$I$57</c:f>
              <c:numCache/>
            </c:numRef>
          </c:yVal>
          <c:smooth val="1"/>
        </c:ser>
        <c:axId val="18141259"/>
        <c:axId val="29053604"/>
      </c:scatterChart>
      <c:scatterChart>
        <c:scatterStyle val="lineMarker"/>
        <c:varyColors val="0"/>
        <c:ser>
          <c:idx val="2"/>
          <c:order val="2"/>
          <c:tx>
            <c:v>Ua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Sheet1!$D$14:$D$57</c:f>
              <c:numCache/>
            </c:numRef>
          </c:xVal>
          <c:yVal>
            <c:numRef>
              <c:f>Sheet1!$J$14:$J$57</c:f>
              <c:numCache/>
            </c:numRef>
          </c:yVal>
          <c:smooth val="1"/>
        </c:ser>
        <c:axId val="60155845"/>
        <c:axId val="4531694"/>
      </c:scatterChart>
      <c:valAx>
        <c:axId val="18141259"/>
        <c:scaling>
          <c:orientation val="minMax"/>
          <c:max val="5"/>
          <c:min val="-1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29053604"/>
        <c:crossesAt val="-100"/>
        <c:crossBetween val="midCat"/>
        <c:dispUnits/>
      </c:valAx>
      <c:valAx>
        <c:axId val="29053604"/>
        <c:scaling>
          <c:orientation val="minMax"/>
          <c:max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8141259"/>
        <c:crossesAt val="-100"/>
        <c:crossBetween val="midCat"/>
        <c:dispUnits/>
      </c:valAx>
      <c:valAx>
        <c:axId val="60155845"/>
        <c:scaling>
          <c:orientation val="minMax"/>
        </c:scaling>
        <c:axPos val="b"/>
        <c:delete val="1"/>
        <c:majorTickMark val="in"/>
        <c:minorTickMark val="none"/>
        <c:tickLblPos val="nextTo"/>
        <c:crossAx val="4531694"/>
        <c:crosses val="max"/>
        <c:crossBetween val="midCat"/>
        <c:dispUnits/>
      </c:valAx>
      <c:valAx>
        <c:axId val="4531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15584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58</xdr:row>
      <xdr:rowOff>123825</xdr:rowOff>
    </xdr:from>
    <xdr:ext cx="4676775" cy="2876550"/>
    <xdr:graphicFrame>
      <xdr:nvGraphicFramePr>
        <xdr:cNvPr id="1" name="Chart 1"/>
        <xdr:cNvGraphicFramePr/>
      </xdr:nvGraphicFramePr>
      <xdr:xfrm>
        <a:off x="533400" y="974407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8</xdr:col>
      <xdr:colOff>0</xdr:colOff>
      <xdr:row>59</xdr:row>
      <xdr:rowOff>0</xdr:rowOff>
    </xdr:from>
    <xdr:to>
      <xdr:col>16</xdr:col>
      <xdr:colOff>333375</xdr:colOff>
      <xdr:row>76</xdr:row>
      <xdr:rowOff>133350</xdr:rowOff>
    </xdr:to>
    <xdr:graphicFrame>
      <xdr:nvGraphicFramePr>
        <xdr:cNvPr id="2" name="Chart 5"/>
        <xdr:cNvGraphicFramePr/>
      </xdr:nvGraphicFramePr>
      <xdr:xfrm>
        <a:off x="5638800" y="9782175"/>
        <a:ext cx="54102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4.7109375" style="0" customWidth="1"/>
    <col min="2" max="2" width="11.421875" style="0" customWidth="1"/>
    <col min="3" max="3" width="9.8515625" style="0" customWidth="1"/>
    <col min="6" max="6" width="10.28125" style="0" customWidth="1"/>
    <col min="7" max="7" width="10.140625" style="0" customWidth="1"/>
    <col min="8" max="8" width="9.8515625" style="0" customWidth="1"/>
    <col min="9" max="9" width="10.421875" style="0" customWidth="1"/>
    <col min="10" max="10" width="10.8515625" style="0" customWidth="1"/>
  </cols>
  <sheetData>
    <row r="1" ht="12.75">
      <c r="A1" s="1" t="s">
        <v>2</v>
      </c>
    </row>
    <row r="2" ht="12.75">
      <c r="A2" s="1" t="s">
        <v>0</v>
      </c>
    </row>
    <row r="4" ht="12.75">
      <c r="A4" s="1" t="s">
        <v>1</v>
      </c>
    </row>
    <row r="5" spans="1:3" ht="14.25">
      <c r="A5" s="6" t="s">
        <v>3</v>
      </c>
      <c r="B5">
        <v>30</v>
      </c>
      <c r="C5" t="s">
        <v>4</v>
      </c>
    </row>
    <row r="6" spans="1:3" ht="15.75">
      <c r="A6" s="4" t="s">
        <v>6</v>
      </c>
      <c r="B6">
        <v>30.5</v>
      </c>
      <c r="C6" t="s">
        <v>5</v>
      </c>
    </row>
    <row r="8" ht="12.75">
      <c r="A8" s="1" t="s">
        <v>14</v>
      </c>
    </row>
    <row r="9" spans="1:3" ht="15.75">
      <c r="A9" s="2" t="s">
        <v>16</v>
      </c>
      <c r="B9">
        <f>B5/B6/PI()</f>
        <v>0.3130916913283187</v>
      </c>
      <c r="C9" t="s">
        <v>15</v>
      </c>
    </row>
    <row r="10" spans="1:3" ht="14.25">
      <c r="A10" s="2" t="s">
        <v>17</v>
      </c>
      <c r="B10">
        <f>B5/B6</f>
        <v>0.9836065573770492</v>
      </c>
      <c r="C10" t="s">
        <v>15</v>
      </c>
    </row>
    <row r="11" spans="1:3" ht="15.75">
      <c r="A11" s="2" t="s">
        <v>18</v>
      </c>
      <c r="B11">
        <f>B5/2/B6</f>
        <v>0.4918032786885246</v>
      </c>
      <c r="C11" t="s">
        <v>15</v>
      </c>
    </row>
    <row r="12" spans="1:36" ht="15.75">
      <c r="A12" s="5"/>
      <c r="C12" s="3" t="s">
        <v>10</v>
      </c>
      <c r="D12">
        <f>B5</f>
        <v>30</v>
      </c>
      <c r="E12" s="7" t="s">
        <v>4</v>
      </c>
      <c r="F12" t="s">
        <v>30</v>
      </c>
      <c r="H12" s="7"/>
      <c r="I12" s="3"/>
      <c r="J12" s="3"/>
      <c r="K12" s="7"/>
      <c r="L12" s="2" t="s">
        <v>28</v>
      </c>
      <c r="M12">
        <v>200</v>
      </c>
      <c r="N12" t="s">
        <v>7</v>
      </c>
      <c r="O12" s="8" t="s">
        <v>29</v>
      </c>
      <c r="P12" s="3">
        <f>M12*0.3048</f>
        <v>60.96</v>
      </c>
      <c r="Q12" t="s">
        <v>5</v>
      </c>
      <c r="R12" s="7"/>
      <c r="S12" s="2" t="s">
        <v>28</v>
      </c>
      <c r="T12">
        <v>150</v>
      </c>
      <c r="U12" t="s">
        <v>7</v>
      </c>
      <c r="V12" s="8" t="s">
        <v>29</v>
      </c>
      <c r="W12" s="3">
        <f>T12*0.3048</f>
        <v>45.72</v>
      </c>
      <c r="X12" t="s">
        <v>5</v>
      </c>
      <c r="Y12" s="7"/>
      <c r="Z12" s="2" t="s">
        <v>28</v>
      </c>
      <c r="AA12">
        <v>120</v>
      </c>
      <c r="AB12" t="s">
        <v>7</v>
      </c>
      <c r="AC12" s="8" t="s">
        <v>29</v>
      </c>
      <c r="AD12" s="3">
        <f>AA12*0.3048</f>
        <v>36.576</v>
      </c>
      <c r="AE12" t="s">
        <v>5</v>
      </c>
      <c r="AG12" s="7"/>
      <c r="AH12" s="3"/>
      <c r="AJ12" s="7"/>
    </row>
    <row r="13" spans="1:31" s="2" customFormat="1" ht="15.75">
      <c r="A13" s="3" t="s">
        <v>9</v>
      </c>
      <c r="B13" s="3" t="s">
        <v>8</v>
      </c>
      <c r="C13" s="2" t="s">
        <v>12</v>
      </c>
      <c r="D13" s="2" t="s">
        <v>11</v>
      </c>
      <c r="E13" s="2" t="s">
        <v>13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31</v>
      </c>
      <c r="K13" s="2" t="s">
        <v>23</v>
      </c>
      <c r="L13" s="2" t="s">
        <v>24</v>
      </c>
      <c r="M13" s="2" t="s">
        <v>25</v>
      </c>
      <c r="N13" s="2" t="s">
        <v>26</v>
      </c>
      <c r="O13" s="2" t="s">
        <v>27</v>
      </c>
      <c r="P13" s="2" t="s">
        <v>11</v>
      </c>
      <c r="Q13" s="2" t="s">
        <v>13</v>
      </c>
      <c r="R13" s="2" t="s">
        <v>23</v>
      </c>
      <c r="S13" s="2" t="s">
        <v>24</v>
      </c>
      <c r="T13" s="2" t="s">
        <v>25</v>
      </c>
      <c r="U13" s="2" t="s">
        <v>26</v>
      </c>
      <c r="V13" s="2" t="s">
        <v>27</v>
      </c>
      <c r="W13" s="2" t="s">
        <v>11</v>
      </c>
      <c r="X13" s="2" t="s">
        <v>13</v>
      </c>
      <c r="Y13" s="2" t="s">
        <v>23</v>
      </c>
      <c r="Z13" s="2" t="s">
        <v>24</v>
      </c>
      <c r="AA13" s="2" t="s">
        <v>25</v>
      </c>
      <c r="AB13" s="2" t="s">
        <v>26</v>
      </c>
      <c r="AC13" s="2" t="s">
        <v>27</v>
      </c>
      <c r="AD13" s="2" t="s">
        <v>11</v>
      </c>
      <c r="AE13" s="2" t="s">
        <v>13</v>
      </c>
    </row>
    <row r="14" spans="1:36" s="2" customFormat="1" ht="12.75">
      <c r="A14">
        <v>1</v>
      </c>
      <c r="B14">
        <f aca="true" t="shared" si="0" ref="B14:B22">A14*PI()/180</f>
        <v>0.017453292519943295</v>
      </c>
      <c r="C14">
        <f>1/$B$6/SIN($B14)*(D$12-$B$5/PI()*$B14)</f>
        <v>56.0462581488551</v>
      </c>
      <c r="D14">
        <f aca="true" t="shared" si="1" ref="D14:D57">C14*COS($B14)</f>
        <v>56.03772203227289</v>
      </c>
      <c r="E14">
        <f>C14*SIN($B14)</f>
        <v>0.9781420765027322</v>
      </c>
      <c r="F14">
        <f>-($B$6*COS(B14)+$B$5/PI()/C14)/60</f>
        <v>-0.5110956185528882</v>
      </c>
      <c r="G14">
        <f>$B$6*SIN(B14)/60</f>
        <v>0.008871639938952453</v>
      </c>
      <c r="H14">
        <f>F14*COS(B14)-G14*SIN(B14)</f>
        <v>-0.5111726076806152</v>
      </c>
      <c r="I14">
        <f>F14*SIN(B14)+G14*COS(B14)</f>
        <v>-4.9559718080826806E-05</v>
      </c>
      <c r="J14">
        <f>SQRT(H14^2+I14^2)</f>
        <v>0.5111726100830969</v>
      </c>
      <c r="K14">
        <f>P$12^2-$B$6^2</f>
        <v>2785.8716</v>
      </c>
      <c r="L14">
        <f>-2*$B$6*COS($B14)*$B$5/PI()</f>
        <v>-582.4183730648322</v>
      </c>
      <c r="M14">
        <f>-$B$5*$B$5/PI()/PI()</f>
        <v>-91.189065278104</v>
      </c>
      <c r="N14">
        <f>(-L14+SQRT(L14*L14-4*K14*M14))/2/K14</f>
        <v>0.3134789533860688</v>
      </c>
      <c r="O14">
        <f>(-L14-SQRT(L14*L14-4*K14*M14))/2/K14</f>
        <v>-0.10441749733589326</v>
      </c>
      <c r="P14">
        <f>IF(N14&gt;0,N14*COS($B14))</f>
        <v>0.3134312090230987</v>
      </c>
      <c r="Q14">
        <f>IF(N14&gt;0,N14*SIN($B14))</f>
        <v>0.0054709621040279245</v>
      </c>
      <c r="R14">
        <f>W$12^2-$B$6^2</f>
        <v>1160.0684</v>
      </c>
      <c r="S14">
        <f>-2*$B$6*COS($B14)*$B$5/PI()</f>
        <v>-582.4183730648322</v>
      </c>
      <c r="T14">
        <f>-$B$5*$B$5/PI()/PI()</f>
        <v>-91.189065278104</v>
      </c>
      <c r="U14">
        <f>(-S14+SQRT(S14*S14-4*R14*T14))/2/R14</f>
        <v>0.6273539003253747</v>
      </c>
      <c r="V14">
        <f>(-S14-SQRT(S14*S14-4*R14*T14))/2/R14</f>
        <v>-0.12529869990371673</v>
      </c>
      <c r="W14">
        <f>IF(U14&gt;0,U14*COS($B14))</f>
        <v>0.6272583512876984</v>
      </c>
      <c r="X14">
        <f>IF(U14&gt;0,U14*SIN($B14))</f>
        <v>0.010948835248493488</v>
      </c>
      <c r="Y14">
        <f>AD$12^2-$B$6^2</f>
        <v>407.55377599999997</v>
      </c>
      <c r="Z14">
        <f>-2*$B$6*COS($B14)*$B$5/PI()</f>
        <v>-582.4183730648322</v>
      </c>
      <c r="AA14">
        <f>-$B$5*$B$5/PI()/PI()</f>
        <v>-91.189065278104</v>
      </c>
      <c r="AB14">
        <f>(-Z14+SQRT(Z14*Z14-4*Y14*AA14))/2/Y14</f>
        <v>1.5714423633303354</v>
      </c>
      <c r="AC14">
        <f>(-Z14-SQRT(Z14*Z14-4*Y14*AA14))/2/Y14</f>
        <v>-0.14238340875244357</v>
      </c>
      <c r="AD14">
        <f>IF(AB14&gt;0,AB14*COS($B14))</f>
        <v>1.5712030250469482</v>
      </c>
      <c r="AE14">
        <f>IF(AB14&gt;0,AB14*SIN($B14))</f>
        <v>0.02742545081760636</v>
      </c>
      <c r="AF14"/>
      <c r="AG14"/>
      <c r="AH14"/>
      <c r="AI14"/>
      <c r="AJ14"/>
    </row>
    <row r="15" spans="1:36" s="2" customFormat="1" ht="12.75">
      <c r="A15">
        <v>2</v>
      </c>
      <c r="B15">
        <f t="shared" si="0"/>
        <v>0.03490658503988659</v>
      </c>
      <c r="C15">
        <f>1/$B$6/SIN($B15)*(D$12-$B$5/PI()*$B15)</f>
        <v>27.870820141618587</v>
      </c>
      <c r="D15">
        <f t="shared" si="1"/>
        <v>27.85384199103267</v>
      </c>
      <c r="E15">
        <f>C15*SIN($B15)</f>
        <v>0.9726775956284155</v>
      </c>
      <c r="F15">
        <f aca="true" t="shared" si="2" ref="F15:F57">-($B$6*COS(B15)+$B$5/PI()/C15)/60</f>
        <v>-0.5137341210548956</v>
      </c>
      <c r="G15">
        <f aca="true" t="shared" si="3" ref="G15:G57">$B$6*SIN(B15)/60</f>
        <v>0.017740577490437993</v>
      </c>
      <c r="H15">
        <f aca="true" t="shared" si="4" ref="H15:H57">F15*COS(B15)-G15*SIN(B15)</f>
        <v>-0.5140403053346083</v>
      </c>
      <c r="I15">
        <f aca="true" t="shared" si="5" ref="I15:I57">F15*SIN(B15)+G15*COS(B15)</f>
        <v>-0.00019929185375238204</v>
      </c>
      <c r="J15">
        <f aca="true" t="shared" si="6" ref="J15:J57">SQRT(H15^2+I15^2)</f>
        <v>0.5140403439670279</v>
      </c>
      <c r="K15">
        <f>P$12^2-$B$6^2</f>
        <v>2785.8716</v>
      </c>
      <c r="L15">
        <f aca="true" t="shared" si="7" ref="L15:L57">-2*$B$6*COS($B15)*$B$5/PI()</f>
        <v>-582.1522441348783</v>
      </c>
      <c r="M15">
        <f aca="true" t="shared" si="8" ref="M15:M57">-$B$5*$B$5/PI()/PI()</f>
        <v>-91.189065278104</v>
      </c>
      <c r="N15">
        <f aca="true" t="shared" si="9" ref="N15:N57">(-L15+SQRT(L15*L15-4*K15*M15))/2/K15</f>
        <v>0.3134072984870998</v>
      </c>
      <c r="O15">
        <f aca="true" t="shared" si="10" ref="O15:O57">(-L15-SQRT(L15*L15-4*K15*M15))/2/K15</f>
        <v>-0.10444137050431758</v>
      </c>
      <c r="P15">
        <f aca="true" t="shared" si="11" ref="P15:P57">IF(N15&gt;0,N15*COS($B15))</f>
        <v>0.31321637922884327</v>
      </c>
      <c r="Q15">
        <f aca="true" t="shared" si="12" ref="Q15:Q57">IF(N15&gt;0,N15*SIN($B15))</f>
        <v>0.010937756980090276</v>
      </c>
      <c r="R15">
        <f>W$12^2-$B$6^2</f>
        <v>1160.0684</v>
      </c>
      <c r="S15">
        <f aca="true" t="shared" si="13" ref="S15:S57">-2*$B$6*COS($B15)*$B$5/PI()</f>
        <v>-582.1522441348783</v>
      </c>
      <c r="T15">
        <f aca="true" t="shared" si="14" ref="T15:T57">-$B$5*$B$5/PI()/PI()</f>
        <v>-91.189065278104</v>
      </c>
      <c r="U15">
        <f aca="true" t="shared" si="15" ref="U15:U57">(-S15+SQRT(S15*S15-4*R15*T15))/2/R15</f>
        <v>0.6271626930183042</v>
      </c>
      <c r="V15">
        <f aca="true" t="shared" si="16" ref="V15:V57">(-S15-SQRT(S15*S15-4*R15*T15))/2/R15</f>
        <v>-0.12533690056082653</v>
      </c>
      <c r="W15">
        <f aca="true" t="shared" si="17" ref="W15:W57">IF(U15&gt;0,U15*COS($B15))</f>
        <v>0.6267806424510863</v>
      </c>
      <c r="X15">
        <f aca="true" t="shared" si="18" ref="X15:X57">IF(U15&gt;0,U15*SIN($B15))</f>
        <v>0.021887662336923935</v>
      </c>
      <c r="Y15">
        <f>AD$12^2-$B$6^2</f>
        <v>407.55377599999997</v>
      </c>
      <c r="Z15">
        <f aca="true" t="shared" si="19" ref="Z15:Z57">-2*$B$6*COS($B15)*$B$5/PI()</f>
        <v>-582.1522441348783</v>
      </c>
      <c r="AA15">
        <f aca="true" t="shared" si="20" ref="AA15:AA57">-$B$5*$B$5/PI()/PI()</f>
        <v>-91.189065278104</v>
      </c>
      <c r="AB15">
        <f aca="true" t="shared" si="21" ref="AB15:AB57">(-Z15+SQRT(Z15*Z15-4*Y15*AA15))/2/Y15</f>
        <v>1.5708436413503277</v>
      </c>
      <c r="AC15">
        <f aca="true" t="shared" si="22" ref="AC15:AC57">(-Z15-SQRT(Z15*Z15-4*Y15*AA15))/2/Y15</f>
        <v>-0.14243767772878496</v>
      </c>
      <c r="AD15">
        <f aca="true" t="shared" si="23" ref="AD15:AD57">IF(AB15&gt;0,AB15*COS($B15))</f>
        <v>1.569886725846792</v>
      </c>
      <c r="AE15">
        <f aca="true" t="shared" si="24" ref="AE15:AE57">IF(AB15&gt;0,AB15*SIN($B15))</f>
        <v>0.05482165248145038</v>
      </c>
      <c r="AF15"/>
      <c r="AG15"/>
      <c r="AH15"/>
      <c r="AI15"/>
      <c r="AJ15"/>
    </row>
    <row r="16" spans="1:36" s="2" customFormat="1" ht="12.75">
      <c r="A16">
        <v>3</v>
      </c>
      <c r="B16">
        <f t="shared" si="0"/>
        <v>0.05235987755982988</v>
      </c>
      <c r="C16">
        <f>1/$B$6/SIN($B16)*(D$12-$B$5/PI()*$B16)</f>
        <v>18.480853015549947</v>
      </c>
      <c r="D16">
        <f t="shared" si="1"/>
        <v>18.455525648786306</v>
      </c>
      <c r="E16">
        <f aca="true" t="shared" si="25" ref="E16:E57">C16*SIN($B16)</f>
        <v>0.9672131147540985</v>
      </c>
      <c r="F16">
        <f t="shared" si="2"/>
        <v>-0.5162485631226346</v>
      </c>
      <c r="G16">
        <f t="shared" si="3"/>
        <v>0.02660411109016311</v>
      </c>
      <c r="H16">
        <f t="shared" si="4"/>
        <v>-0.5169334140027709</v>
      </c>
      <c r="I16">
        <f t="shared" si="5"/>
        <v>-0.0004507111295402426</v>
      </c>
      <c r="J16">
        <f t="shared" si="6"/>
        <v>0.5169336104888929</v>
      </c>
      <c r="K16">
        <f>P$12^2-$B$6^2</f>
        <v>2785.8716</v>
      </c>
      <c r="L16">
        <f t="shared" si="7"/>
        <v>-581.7087859919255</v>
      </c>
      <c r="M16">
        <f t="shared" si="8"/>
        <v>-91.189065278104</v>
      </c>
      <c r="N16">
        <f t="shared" si="9"/>
        <v>0.3132879161002652</v>
      </c>
      <c r="O16">
        <f t="shared" si="10"/>
        <v>-0.10448116923083818</v>
      </c>
      <c r="P16">
        <f t="shared" si="11"/>
        <v>0.3128585658994378</v>
      </c>
      <c r="Q16">
        <f t="shared" si="12"/>
        <v>0.016396222668466534</v>
      </c>
      <c r="R16">
        <f>W$12^2-$B$6^2</f>
        <v>1160.0684</v>
      </c>
      <c r="S16">
        <f t="shared" si="13"/>
        <v>-581.7087859919255</v>
      </c>
      <c r="T16">
        <f t="shared" si="14"/>
        <v>-91.189065278104</v>
      </c>
      <c r="U16">
        <f t="shared" si="15"/>
        <v>0.6268441220299668</v>
      </c>
      <c r="V16">
        <f t="shared" si="16"/>
        <v>-0.12540059853434743</v>
      </c>
      <c r="W16">
        <f t="shared" si="17"/>
        <v>0.625985053946425</v>
      </c>
      <c r="X16">
        <f t="shared" si="18"/>
        <v>0.032806486541706883</v>
      </c>
      <c r="Y16">
        <f>AD$12^2-$B$6^2</f>
        <v>407.55377599999997</v>
      </c>
      <c r="Z16">
        <f t="shared" si="19"/>
        <v>-581.7087859919255</v>
      </c>
      <c r="AA16">
        <f t="shared" si="20"/>
        <v>-91.189065278104</v>
      </c>
      <c r="AB16">
        <f t="shared" si="21"/>
        <v>1.5698460583310816</v>
      </c>
      <c r="AC16">
        <f t="shared" si="22"/>
        <v>-0.14252819195968625</v>
      </c>
      <c r="AD16">
        <f t="shared" si="23"/>
        <v>1.5676946388674695</v>
      </c>
      <c r="AE16">
        <f t="shared" si="24"/>
        <v>0.08215939461697333</v>
      </c>
      <c r="AF16"/>
      <c r="AG16"/>
      <c r="AH16"/>
      <c r="AI16"/>
      <c r="AJ16"/>
    </row>
    <row r="17" spans="1:36" s="2" customFormat="1" ht="12.75">
      <c r="A17">
        <v>4</v>
      </c>
      <c r="B17">
        <f t="shared" si="0"/>
        <v>0.06981317007977318</v>
      </c>
      <c r="C17">
        <f>1/$B$6/SIN($B17)*(D$12-$B$5/PI()*$B17)</f>
        <v>13.787231238316103</v>
      </c>
      <c r="D17">
        <f t="shared" si="1"/>
        <v>13.753646235963384</v>
      </c>
      <c r="E17">
        <f>C17*SIN($B17)</f>
        <v>0.9617486338797814</v>
      </c>
      <c r="F17">
        <f t="shared" si="2"/>
        <v>-0.518638706793747</v>
      </c>
      <c r="G17">
        <f t="shared" si="3"/>
        <v>0.035459540819930364</v>
      </c>
      <c r="H17">
        <f t="shared" si="4"/>
        <v>-0.5198488614988719</v>
      </c>
      <c r="I17">
        <f t="shared" si="5"/>
        <v>-0.0008052441724618192</v>
      </c>
      <c r="J17">
        <f t="shared" si="6"/>
        <v>0.5198494851587818</v>
      </c>
      <c r="K17">
        <f>P$12^2-$B$6^2</f>
        <v>2785.8716</v>
      </c>
      <c r="L17">
        <f t="shared" si="7"/>
        <v>-581.0881337176199</v>
      </c>
      <c r="M17">
        <f t="shared" si="8"/>
        <v>-91.189065278104</v>
      </c>
      <c r="N17">
        <f t="shared" si="9"/>
        <v>0.31312086987770865</v>
      </c>
      <c r="O17">
        <f t="shared" si="10"/>
        <v>-0.10453690867948978</v>
      </c>
      <c r="P17">
        <f t="shared" si="11"/>
        <v>0.3123581231760864</v>
      </c>
      <c r="Q17">
        <f t="shared" si="12"/>
        <v>0.021842207738362058</v>
      </c>
      <c r="R17">
        <f>W$12^2-$B$6^2</f>
        <v>1160.0684</v>
      </c>
      <c r="S17">
        <f t="shared" si="13"/>
        <v>-581.0881337176199</v>
      </c>
      <c r="T17">
        <f t="shared" si="14"/>
        <v>-91.189065278104</v>
      </c>
      <c r="U17">
        <f t="shared" si="15"/>
        <v>0.6263983491479073</v>
      </c>
      <c r="V17">
        <f t="shared" si="16"/>
        <v>-0.12548983916899578</v>
      </c>
      <c r="W17">
        <f t="shared" si="17"/>
        <v>0.6248724742520538</v>
      </c>
      <c r="X17">
        <f t="shared" si="18"/>
        <v>0.043695339995699425</v>
      </c>
      <c r="Y17">
        <f>AD$12^2-$B$6^2</f>
        <v>407.55377599999997</v>
      </c>
      <c r="Z17">
        <f t="shared" si="19"/>
        <v>-581.0881337176199</v>
      </c>
      <c r="AA17">
        <f t="shared" si="20"/>
        <v>-91.189065278104</v>
      </c>
      <c r="AB17">
        <f t="shared" si="21"/>
        <v>1.5684500447754708</v>
      </c>
      <c r="AC17">
        <f t="shared" si="22"/>
        <v>-0.14265505050305852</v>
      </c>
      <c r="AD17">
        <f t="shared" si="23"/>
        <v>1.5646293792964212</v>
      </c>
      <c r="AE17">
        <f t="shared" si="24"/>
        <v>0.10940954436735228</v>
      </c>
      <c r="AF17"/>
      <c r="AG17"/>
      <c r="AH17"/>
      <c r="AI17"/>
      <c r="AJ17"/>
    </row>
    <row r="18" spans="1:36" s="2" customFormat="1" ht="12.75">
      <c r="A18">
        <v>5</v>
      </c>
      <c r="B18">
        <f t="shared" si="0"/>
        <v>0.08726646259971647</v>
      </c>
      <c r="C18">
        <f>1/$B$6/SIN($B18)*(D$12-$B$5/PI()*$B18)</f>
        <v>10.972130152962977</v>
      </c>
      <c r="D18">
        <f t="shared" si="1"/>
        <v>10.930377885154291</v>
      </c>
      <c r="E18">
        <f>C18*SIN($B18)</f>
        <v>0.9562841530054645</v>
      </c>
      <c r="F18">
        <f t="shared" si="2"/>
        <v>-0.5209043538826322</v>
      </c>
      <c r="G18">
        <f t="shared" si="3"/>
        <v>0.044304169230059566</v>
      </c>
      <c r="H18">
        <f t="shared" si="4"/>
        <v>-0.5227835183268483</v>
      </c>
      <c r="I18">
        <f t="shared" si="5"/>
        <v>-0.00126422737278499</v>
      </c>
      <c r="J18">
        <f t="shared" si="6"/>
        <v>0.5227850469409471</v>
      </c>
      <c r="K18">
        <f>P$12^2-$B$6^2</f>
        <v>2785.8716</v>
      </c>
      <c r="L18">
        <f t="shared" si="7"/>
        <v>-580.290476368657</v>
      </c>
      <c r="M18">
        <f t="shared" si="8"/>
        <v>-91.189065278104</v>
      </c>
      <c r="N18">
        <f t="shared" si="9"/>
        <v>0.3129062489023355</v>
      </c>
      <c r="O18">
        <f t="shared" si="10"/>
        <v>-0.10460861007050384</v>
      </c>
      <c r="P18">
        <f t="shared" si="11"/>
        <v>0.31171554615628266</v>
      </c>
      <c r="Q18">
        <f t="shared" si="12"/>
        <v>0.027271576533466648</v>
      </c>
      <c r="R18">
        <f>W$12^2-$B$6^2</f>
        <v>1160.0684</v>
      </c>
      <c r="S18">
        <f t="shared" si="13"/>
        <v>-580.290476368657</v>
      </c>
      <c r="T18">
        <f t="shared" si="14"/>
        <v>-91.189065278104</v>
      </c>
      <c r="U18">
        <f t="shared" si="15"/>
        <v>0.6258256008793796</v>
      </c>
      <c r="V18">
        <f t="shared" si="16"/>
        <v>-0.12560468600172497</v>
      </c>
      <c r="W18">
        <f t="shared" si="17"/>
        <v>0.6234441455261187</v>
      </c>
      <c r="X18">
        <f t="shared" si="18"/>
        <v>0.054544295075141795</v>
      </c>
      <c r="Y18">
        <f>AD$12^2-$B$6^2</f>
        <v>407.55377599999997</v>
      </c>
      <c r="Z18">
        <f t="shared" si="19"/>
        <v>-580.290476368657</v>
      </c>
      <c r="AA18">
        <f t="shared" si="20"/>
        <v>-91.189065278104</v>
      </c>
      <c r="AB18">
        <f t="shared" si="21"/>
        <v>1.5666562035514613</v>
      </c>
      <c r="AC18">
        <f t="shared" si="22"/>
        <v>-0.1428183923452734</v>
      </c>
      <c r="AD18">
        <f t="shared" si="23"/>
        <v>1.5606946037105083</v>
      </c>
      <c r="AE18">
        <f t="shared" si="24"/>
        <v>0.13654308505075394</v>
      </c>
      <c r="AF18"/>
      <c r="AG18"/>
      <c r="AH18"/>
      <c r="AI18"/>
      <c r="AJ18"/>
    </row>
    <row r="19" spans="1:36" s="2" customFormat="1" ht="12.75">
      <c r="A19">
        <v>6</v>
      </c>
      <c r="B19">
        <f t="shared" si="0"/>
        <v>0.10471975511965977</v>
      </c>
      <c r="C19">
        <f>1/$B$6/SIN($B19)*(D$12-$B$5/PI()*$B19)</f>
        <v>9.096275238415187</v>
      </c>
      <c r="D19">
        <f t="shared" si="1"/>
        <v>9.046444890900164</v>
      </c>
      <c r="E19">
        <f>C19*SIN($B19)</f>
        <v>0.9508196721311475</v>
      </c>
      <c r="F19">
        <f t="shared" si="2"/>
        <v>-0.523045345990257</v>
      </c>
      <c r="G19">
        <f t="shared" si="3"/>
        <v>0.05313530216105718</v>
      </c>
      <c r="H19">
        <f t="shared" si="4"/>
        <v>-0.5257342003379424</v>
      </c>
      <c r="I19">
        <f t="shared" si="5"/>
        <v>-0.0018289048194791782</v>
      </c>
      <c r="J19">
        <f t="shared" si="6"/>
        <v>0.525737381491762</v>
      </c>
      <c r="K19">
        <f>P$12^2-$B$6^2</f>
        <v>2785.8716</v>
      </c>
      <c r="L19">
        <f t="shared" si="7"/>
        <v>-579.316056919192</v>
      </c>
      <c r="M19">
        <f t="shared" si="8"/>
        <v>-91.189065278104</v>
      </c>
      <c r="N19">
        <f t="shared" si="9"/>
        <v>0.31264416765761494</v>
      </c>
      <c r="O19">
        <f t="shared" si="10"/>
        <v>-0.10469630067078328</v>
      </c>
      <c r="P19">
        <f t="shared" si="11"/>
        <v>0.3109314701946874</v>
      </c>
      <c r="Q19">
        <f t="shared" si="12"/>
        <v>0.03268021439484509</v>
      </c>
      <c r="R19">
        <f>W$12^2-$B$6^2</f>
        <v>1160.0684</v>
      </c>
      <c r="S19">
        <f t="shared" si="13"/>
        <v>-579.316056919192</v>
      </c>
      <c r="T19">
        <f t="shared" si="14"/>
        <v>-91.189065278104</v>
      </c>
      <c r="U19">
        <f t="shared" si="15"/>
        <v>0.6251261684558952</v>
      </c>
      <c r="V19">
        <f t="shared" si="16"/>
        <v>-0.12574522081591813</v>
      </c>
      <c r="W19">
        <f t="shared" si="17"/>
        <v>0.6217016618970633</v>
      </c>
      <c r="X19">
        <f t="shared" si="18"/>
        <v>0.06534347773709098</v>
      </c>
      <c r="Y19">
        <f>AD$12^2-$B$6^2</f>
        <v>407.55377599999997</v>
      </c>
      <c r="Z19">
        <f t="shared" si="19"/>
        <v>-579.316056919192</v>
      </c>
      <c r="AA19">
        <f t="shared" si="20"/>
        <v>-91.189065278104</v>
      </c>
      <c r="AB19">
        <f t="shared" si="21"/>
        <v>1.5644653100571988</v>
      </c>
      <c r="AC19">
        <f t="shared" si="22"/>
        <v>-0.14301839670755534</v>
      </c>
      <c r="AD19">
        <f t="shared" si="23"/>
        <v>1.5558950053959988</v>
      </c>
      <c r="AE19">
        <f t="shared" si="24"/>
        <v>0.163531154695832</v>
      </c>
      <c r="AF19"/>
      <c r="AG19"/>
      <c r="AH19"/>
      <c r="AI19"/>
      <c r="AJ19"/>
    </row>
    <row r="20" spans="1:36" s="2" customFormat="1" ht="12.75">
      <c r="A20">
        <v>7</v>
      </c>
      <c r="B20">
        <f t="shared" si="0"/>
        <v>0.12217304763960307</v>
      </c>
      <c r="C20">
        <f>1/$B$6/SIN($B20)*(D$12-$B$5/PI()*$B20)</f>
        <v>7.757120575549937</v>
      </c>
      <c r="D20">
        <f t="shared" si="1"/>
        <v>7.699300175079807</v>
      </c>
      <c r="E20">
        <f>C20*SIN($B20)</f>
        <v>0.9453551912568305</v>
      </c>
      <c r="F20">
        <f t="shared" si="2"/>
        <v>-0.5250615645013845</v>
      </c>
      <c r="G20">
        <f t="shared" si="3"/>
        <v>0.0619502495642833</v>
      </c>
      <c r="H20">
        <f t="shared" si="4"/>
        <v>-0.5286976714588052</v>
      </c>
      <c r="I20">
        <f t="shared" si="5"/>
        <v>-0.0025004263148143482</v>
      </c>
      <c r="J20">
        <f t="shared" si="6"/>
        <v>0.5287035841922376</v>
      </c>
      <c r="K20">
        <f>P$12^2-$B$6^2</f>
        <v>2785.8716</v>
      </c>
      <c r="L20">
        <f t="shared" si="7"/>
        <v>-578.1651721868287</v>
      </c>
      <c r="M20">
        <f t="shared" si="8"/>
        <v>-91.189065278104</v>
      </c>
      <c r="N20">
        <f t="shared" si="9"/>
        <v>0.31233476598861226</v>
      </c>
      <c r="O20">
        <f t="shared" si="10"/>
        <v>-0.10480001378150096</v>
      </c>
      <c r="P20">
        <f t="shared" si="11"/>
        <v>0.31000667000578996</v>
      </c>
      <c r="Q20">
        <f t="shared" si="12"/>
        <v>0.038064032853632565</v>
      </c>
      <c r="R20">
        <f>W$12^2-$B$6^2</f>
        <v>1160.0684</v>
      </c>
      <c r="S20">
        <f t="shared" si="13"/>
        <v>-578.1651721868287</v>
      </c>
      <c r="T20">
        <f t="shared" si="14"/>
        <v>-91.189065278104</v>
      </c>
      <c r="U20">
        <f t="shared" si="15"/>
        <v>0.6243004078388703</v>
      </c>
      <c r="V20">
        <f t="shared" si="16"/>
        <v>-0.12591154371083388</v>
      </c>
      <c r="W20">
        <f t="shared" si="17"/>
        <v>0.6196469672685785</v>
      </c>
      <c r="X20">
        <f t="shared" si="18"/>
        <v>0.07608308079088891</v>
      </c>
      <c r="Y20">
        <f>AD$12^2-$B$6^2</f>
        <v>407.55377599999997</v>
      </c>
      <c r="Z20">
        <f t="shared" si="19"/>
        <v>-578.1651721868287</v>
      </c>
      <c r="AA20">
        <f t="shared" si="20"/>
        <v>-91.189065278104</v>
      </c>
      <c r="AB20">
        <f t="shared" si="21"/>
        <v>1.5618783124349107</v>
      </c>
      <c r="AC20">
        <f t="shared" si="22"/>
        <v>-0.14325528344148356</v>
      </c>
      <c r="AD20">
        <f t="shared" si="23"/>
        <v>1.550236308339313</v>
      </c>
      <c r="AE20">
        <f t="shared" si="24"/>
        <v>0.19034508441518236</v>
      </c>
      <c r="AF20"/>
      <c r="AG20"/>
      <c r="AH20"/>
      <c r="AI20"/>
      <c r="AJ20"/>
    </row>
    <row r="21" spans="1:36" s="2" customFormat="1" ht="12.75">
      <c r="A21">
        <v>8</v>
      </c>
      <c r="B21">
        <f t="shared" si="0"/>
        <v>0.13962634015954636</v>
      </c>
      <c r="C21">
        <f>1/$B$6/SIN($B21)*(D$12-$B$5/PI()*$B21)</f>
        <v>6.753393463958294</v>
      </c>
      <c r="D21">
        <f t="shared" si="1"/>
        <v>6.687669903005924</v>
      </c>
      <c r="E21">
        <f>C21*SIN($B21)</f>
        <v>0.9398907103825137</v>
      </c>
      <c r="F21">
        <f t="shared" si="2"/>
        <v>-0.52695293056923</v>
      </c>
      <c r="G21">
        <f t="shared" si="3"/>
        <v>0.0707463263213666</v>
      </c>
      <c r="H21">
        <f t="shared" si="4"/>
        <v>-0.5316706464881795</v>
      </c>
      <c r="I21">
        <f t="shared" si="5"/>
        <v>-0.0032798454704931757</v>
      </c>
      <c r="J21">
        <f t="shared" si="6"/>
        <v>0.5316807629804459</v>
      </c>
      <c r="K21">
        <f>P$12^2-$B$6^2</f>
        <v>2785.8716</v>
      </c>
      <c r="L21">
        <f t="shared" si="7"/>
        <v>-576.8381727422058</v>
      </c>
      <c r="M21">
        <f t="shared" si="8"/>
        <v>-91.189065278104</v>
      </c>
      <c r="N21">
        <f t="shared" si="9"/>
        <v>0.31197820905414003</v>
      </c>
      <c r="O21">
        <f t="shared" si="10"/>
        <v>-0.10491978872270556</v>
      </c>
      <c r="P21">
        <f t="shared" si="11"/>
        <v>0.30894205856949714</v>
      </c>
      <c r="Q21">
        <f t="shared" si="12"/>
        <v>0.04341897478603223</v>
      </c>
      <c r="R21">
        <f>W$12^2-$B$6^2</f>
        <v>1160.0684</v>
      </c>
      <c r="S21">
        <f t="shared" si="13"/>
        <v>-576.8381727422058</v>
      </c>
      <c r="T21">
        <f t="shared" si="14"/>
        <v>-91.189065278104</v>
      </c>
      <c r="U21">
        <f t="shared" si="15"/>
        <v>0.623348739726213</v>
      </c>
      <c r="V21">
        <f t="shared" si="16"/>
        <v>-0.12610377318613164</v>
      </c>
      <c r="W21">
        <f t="shared" si="17"/>
        <v>0.6172823526411687</v>
      </c>
      <c r="X21">
        <f t="shared" si="18"/>
        <v>0.08675337708724579</v>
      </c>
      <c r="Y21">
        <f>AD$12^2-$B$6^2</f>
        <v>407.55377599999997</v>
      </c>
      <c r="Z21">
        <f t="shared" si="19"/>
        <v>-576.8381727422058</v>
      </c>
      <c r="AA21">
        <f t="shared" si="20"/>
        <v>-91.189065278104</v>
      </c>
      <c r="AB21">
        <f t="shared" si="21"/>
        <v>1.5588963318348525</v>
      </c>
      <c r="AC21">
        <f t="shared" si="22"/>
        <v>-0.14352931351478257</v>
      </c>
      <c r="AD21">
        <f t="shared" si="23"/>
        <v>1.5437252598944176</v>
      </c>
      <c r="AE21">
        <f t="shared" si="24"/>
        <v>0.2169564365767276</v>
      </c>
      <c r="AF21"/>
      <c r="AG21"/>
      <c r="AH21"/>
      <c r="AI21"/>
      <c r="AJ21"/>
    </row>
    <row r="22" spans="1:31" ht="12.75">
      <c r="A22">
        <v>9</v>
      </c>
      <c r="B22">
        <f t="shared" si="0"/>
        <v>0.15707963267948966</v>
      </c>
      <c r="C22">
        <f>1/$B$6/SIN($B22)*(D$12-$B$5/PI()*$B22)</f>
        <v>5.973275961073455</v>
      </c>
      <c r="D22">
        <f t="shared" si="1"/>
        <v>5.899735021909467</v>
      </c>
      <c r="E22">
        <f t="shared" si="25"/>
        <v>0.9344262295081968</v>
      </c>
      <c r="F22">
        <f t="shared" si="2"/>
        <v>-0.5287194050875536</v>
      </c>
      <c r="G22">
        <f t="shared" si="3"/>
        <v>0.07952085306211737</v>
      </c>
      <c r="H22">
        <f t="shared" si="4"/>
        <v>-0.5346497939596894</v>
      </c>
      <c r="I22">
        <f t="shared" si="5"/>
        <v>-0.004168117887628067</v>
      </c>
      <c r="J22">
        <f t="shared" si="6"/>
        <v>0.5346660409899467</v>
      </c>
      <c r="K22">
        <f>P$12^2-$B$6^2</f>
        <v>2785.8716</v>
      </c>
      <c r="L22">
        <f t="shared" si="7"/>
        <v>-575.3354628022087</v>
      </c>
      <c r="M22">
        <f t="shared" si="8"/>
        <v>-91.189065278104</v>
      </c>
      <c r="N22">
        <f t="shared" si="9"/>
        <v>0.3115746872698976</v>
      </c>
      <c r="O22">
        <f t="shared" si="10"/>
        <v>-0.10505567081479297</v>
      </c>
      <c r="P22">
        <f t="shared" si="11"/>
        <v>0.3077386858410542</v>
      </c>
      <c r="Q22">
        <f t="shared" si="12"/>
        <v>0.048741019523143664</v>
      </c>
      <c r="R22">
        <f>W$12^2-$B$6^2</f>
        <v>1160.0684</v>
      </c>
      <c r="S22">
        <f t="shared" si="13"/>
        <v>-575.3354628022087</v>
      </c>
      <c r="T22">
        <f t="shared" si="14"/>
        <v>-91.189065278104</v>
      </c>
      <c r="U22">
        <f t="shared" si="15"/>
        <v>0.6222716495596514</v>
      </c>
      <c r="V22">
        <f t="shared" si="16"/>
        <v>-0.12632204624125346</v>
      </c>
      <c r="W22">
        <f t="shared" si="17"/>
        <v>0.6146104529529712</v>
      </c>
      <c r="X22">
        <f t="shared" si="18"/>
        <v>0.09734473260856609</v>
      </c>
      <c r="Y22">
        <f>AD$12^2-$B$6^2</f>
        <v>407.55377599999997</v>
      </c>
      <c r="Z22">
        <f t="shared" si="19"/>
        <v>-575.3354628022087</v>
      </c>
      <c r="AA22">
        <f t="shared" si="20"/>
        <v>-91.189065278104</v>
      </c>
      <c r="AB22">
        <f t="shared" si="21"/>
        <v>1.5555206627308134</v>
      </c>
      <c r="AC22">
        <f t="shared" si="22"/>
        <v>-0.14384078958884847</v>
      </c>
      <c r="AD22">
        <f t="shared" si="23"/>
        <v>1.536369622134046</v>
      </c>
      <c r="AE22">
        <f t="shared" si="24"/>
        <v>0.24333704273332019</v>
      </c>
    </row>
    <row r="23" spans="1:31" ht="12.75">
      <c r="A23">
        <v>10</v>
      </c>
      <c r="B23">
        <f>A23*PI()/180</f>
        <v>0.17453292519943295</v>
      </c>
      <c r="C23">
        <f>1/$B$6/SIN($B23)*(D$12-$B$5/PI()*$B23)</f>
        <v>5.349677498002284</v>
      </c>
      <c r="D23">
        <f t="shared" si="1"/>
        <v>5.2684038761476</v>
      </c>
      <c r="E23">
        <f t="shared" si="25"/>
        <v>0.9289617486338799</v>
      </c>
      <c r="F23">
        <f t="shared" si="2"/>
        <v>-0.5303609886502073</v>
      </c>
      <c r="G23">
        <f t="shared" si="3"/>
        <v>0.08827115698068959</v>
      </c>
      <c r="H23">
        <f t="shared" si="4"/>
        <v>-0.5376317390681922</v>
      </c>
      <c r="I23">
        <f t="shared" si="5"/>
        <v>-0.0051660994227992335</v>
      </c>
      <c r="J23">
        <f t="shared" si="6"/>
        <v>0.5376565590009434</v>
      </c>
      <c r="K23">
        <f>P$12^2-$B$6^2</f>
        <v>2785.8716</v>
      </c>
      <c r="L23">
        <f t="shared" si="7"/>
        <v>-573.657500106842</v>
      </c>
      <c r="M23">
        <f t="shared" si="8"/>
        <v>-91.189065278104</v>
      </c>
      <c r="N23">
        <f t="shared" si="9"/>
        <v>0.3111244162424417</v>
      </c>
      <c r="O23">
        <f t="shared" si="10"/>
        <v>-0.1052077113566738</v>
      </c>
      <c r="P23">
        <f t="shared" si="11"/>
        <v>0.3063977372669539</v>
      </c>
      <c r="Q23">
        <f t="shared" si="12"/>
        <v>0.0540261879081875</v>
      </c>
      <c r="R23">
        <f>W$12^2-$B$6^2</f>
        <v>1160.0684</v>
      </c>
      <c r="S23">
        <f t="shared" si="13"/>
        <v>-573.657500106842</v>
      </c>
      <c r="T23">
        <f t="shared" si="14"/>
        <v>-91.189065278104</v>
      </c>
      <c r="U23">
        <f t="shared" si="15"/>
        <v>0.6210696875325695</v>
      </c>
      <c r="V23">
        <f t="shared" si="16"/>
        <v>-0.1265665184893976</v>
      </c>
      <c r="W23">
        <f t="shared" si="17"/>
        <v>0.6116342434429439</v>
      </c>
      <c r="X23">
        <f t="shared" si="18"/>
        <v>0.10784761944420054</v>
      </c>
      <c r="Y23">
        <f>AD$12^2-$B$6^2</f>
        <v>407.55377599999997</v>
      </c>
      <c r="Z23">
        <f t="shared" si="19"/>
        <v>-573.657500106842</v>
      </c>
      <c r="AA23">
        <f t="shared" si="20"/>
        <v>-91.189065278104</v>
      </c>
      <c r="AB23">
        <f t="shared" si="21"/>
        <v>1.551752773288971</v>
      </c>
      <c r="AC23">
        <f t="shared" si="22"/>
        <v>-0.14419005668972137</v>
      </c>
      <c r="AD23">
        <f t="shared" si="23"/>
        <v>1.5281781618931738</v>
      </c>
      <c r="AE23">
        <f t="shared" si="24"/>
        <v>0.2694590412712351</v>
      </c>
    </row>
    <row r="24" spans="1:31" ht="12.75">
      <c r="A24">
        <v>15</v>
      </c>
      <c r="B24">
        <f aca="true" t="shared" si="26" ref="B24:B57">A24*PI()/180</f>
        <v>0.2617993877991494</v>
      </c>
      <c r="C24">
        <f>1/$B$6/SIN($B24)*(D$12-$B$5/PI()*$B24)</f>
        <v>3.4836669144851644</v>
      </c>
      <c r="D24">
        <f t="shared" si="1"/>
        <v>3.3649638428899715</v>
      </c>
      <c r="E24">
        <f t="shared" si="25"/>
        <v>0.901639344262295</v>
      </c>
      <c r="F24">
        <f t="shared" si="2"/>
        <v>-0.5366983341949639</v>
      </c>
      <c r="G24">
        <f t="shared" si="3"/>
        <v>0.1315663479271147</v>
      </c>
      <c r="H24">
        <f t="shared" si="4"/>
        <v>-0.5524626584633588</v>
      </c>
      <c r="I24">
        <f t="shared" si="5"/>
        <v>-0.011824417031120832</v>
      </c>
      <c r="J24">
        <f t="shared" si="6"/>
        <v>0.5525891836025455</v>
      </c>
      <c r="K24">
        <f>P$12^2-$B$6^2</f>
        <v>2785.8716</v>
      </c>
      <c r="L24">
        <f t="shared" si="7"/>
        <v>-562.6586438853449</v>
      </c>
      <c r="M24">
        <f t="shared" si="8"/>
        <v>-91.189065278104</v>
      </c>
      <c r="N24">
        <f t="shared" si="9"/>
        <v>0.30818112173713463</v>
      </c>
      <c r="O24">
        <f t="shared" si="10"/>
        <v>-0.1062125012575171</v>
      </c>
      <c r="P24">
        <f t="shared" si="11"/>
        <v>0.2976801046606337</v>
      </c>
      <c r="Q24">
        <f t="shared" si="12"/>
        <v>0.07976314364662888</v>
      </c>
      <c r="R24">
        <f>W$12^2-$B$6^2</f>
        <v>1160.0684</v>
      </c>
      <c r="S24">
        <f t="shared" si="13"/>
        <v>-562.6586438853449</v>
      </c>
      <c r="T24">
        <f t="shared" si="14"/>
        <v>-91.189065278104</v>
      </c>
      <c r="U24">
        <f t="shared" si="15"/>
        <v>0.6132105898639774</v>
      </c>
      <c r="V24">
        <f t="shared" si="16"/>
        <v>-0.1281886343608839</v>
      </c>
      <c r="W24">
        <f t="shared" si="17"/>
        <v>0.5923159457035693</v>
      </c>
      <c r="X24">
        <f t="shared" si="18"/>
        <v>0.1587105793153481</v>
      </c>
      <c r="Y24">
        <f>AD$12^2-$B$6^2</f>
        <v>407.55377599999997</v>
      </c>
      <c r="Z24">
        <f t="shared" si="19"/>
        <v>-562.6586438853449</v>
      </c>
      <c r="AA24">
        <f t="shared" si="20"/>
        <v>-91.189065278104</v>
      </c>
      <c r="AB24">
        <f t="shared" si="21"/>
        <v>1.5270936237077137</v>
      </c>
      <c r="AC24">
        <f t="shared" si="22"/>
        <v>-0.14651840389832865</v>
      </c>
      <c r="AD24">
        <f t="shared" si="23"/>
        <v>1.475059170300641</v>
      </c>
      <c r="AE24">
        <f t="shared" si="24"/>
        <v>0.3952409134701786</v>
      </c>
    </row>
    <row r="25" spans="1:31" ht="12.75">
      <c r="A25">
        <v>20</v>
      </c>
      <c r="B25">
        <f t="shared" si="26"/>
        <v>0.3490658503988659</v>
      </c>
      <c r="C25">
        <f>1/$B$6/SIN($B25)*(D$12-$B$5/PI()*$B25)</f>
        <v>2.556331715989585</v>
      </c>
      <c r="D25">
        <f t="shared" si="1"/>
        <v>2.4021660497963917</v>
      </c>
      <c r="E25">
        <f t="shared" si="25"/>
        <v>0.8743169398907106</v>
      </c>
      <c r="F25">
        <f t="shared" si="2"/>
        <v>-0.5399361944194118</v>
      </c>
      <c r="G25">
        <f t="shared" si="3"/>
        <v>0.1738602395238816</v>
      </c>
      <c r="H25">
        <f t="shared" si="4"/>
        <v>-0.5668377616317399</v>
      </c>
      <c r="I25">
        <f t="shared" si="5"/>
        <v>-0.021293870473381243</v>
      </c>
      <c r="J25">
        <f t="shared" si="6"/>
        <v>0.5672375842020858</v>
      </c>
      <c r="K25">
        <f>P$12^2-$B$6^2</f>
        <v>2785.8716</v>
      </c>
      <c r="L25">
        <f t="shared" si="7"/>
        <v>-547.3776156413022</v>
      </c>
      <c r="M25">
        <f t="shared" si="8"/>
        <v>-91.189065278104</v>
      </c>
      <c r="N25">
        <f t="shared" si="9"/>
        <v>0.30411576201441887</v>
      </c>
      <c r="O25">
        <f t="shared" si="10"/>
        <v>-0.1076323290947889</v>
      </c>
      <c r="P25">
        <f t="shared" si="11"/>
        <v>0.2857753374296329</v>
      </c>
      <c r="Q25">
        <f t="shared" si="12"/>
        <v>0.1040137165117665</v>
      </c>
      <c r="R25">
        <f>W$12^2-$B$6^2</f>
        <v>1160.0684</v>
      </c>
      <c r="S25">
        <f t="shared" si="13"/>
        <v>-547.3776156413022</v>
      </c>
      <c r="T25">
        <f t="shared" si="14"/>
        <v>-91.189065278104</v>
      </c>
      <c r="U25">
        <f t="shared" si="15"/>
        <v>0.602349469149184</v>
      </c>
      <c r="V25">
        <f t="shared" si="16"/>
        <v>-0.13050003713181135</v>
      </c>
      <c r="W25">
        <f t="shared" si="17"/>
        <v>0.5660233512937973</v>
      </c>
      <c r="X25">
        <f t="shared" si="18"/>
        <v>0.20601565177054437</v>
      </c>
      <c r="Y25">
        <f>AD$12^2-$B$6^2</f>
        <v>407.55377599999997</v>
      </c>
      <c r="Z25">
        <f t="shared" si="19"/>
        <v>-547.3776156413022</v>
      </c>
      <c r="AA25">
        <f t="shared" si="20"/>
        <v>-91.189065278104</v>
      </c>
      <c r="AB25">
        <f t="shared" si="21"/>
        <v>1.492949979792959</v>
      </c>
      <c r="AC25">
        <f t="shared" si="22"/>
        <v>-0.14986926781029739</v>
      </c>
      <c r="AD25">
        <f t="shared" si="23"/>
        <v>1.4029140792139148</v>
      </c>
      <c r="AE25">
        <f t="shared" si="24"/>
        <v>0.5106189660668421</v>
      </c>
    </row>
    <row r="26" spans="1:31" ht="12.75">
      <c r="A26">
        <v>25</v>
      </c>
      <c r="B26">
        <f t="shared" si="26"/>
        <v>0.4363323129985824</v>
      </c>
      <c r="C26">
        <f>1/$B$6/SIN($B26)*(D$12-$B$5/PI()*$B26)</f>
        <v>2.0041598108668706</v>
      </c>
      <c r="D26">
        <f t="shared" si="1"/>
        <v>1.8163856430545444</v>
      </c>
      <c r="E26">
        <f t="shared" si="25"/>
        <v>0.8469945355191258</v>
      </c>
      <c r="F26">
        <f t="shared" si="2"/>
        <v>-0.5401187598789384</v>
      </c>
      <c r="G26">
        <f t="shared" si="3"/>
        <v>0.2148309497181889</v>
      </c>
      <c r="H26">
        <f t="shared" si="4"/>
        <v>-0.580305320540865</v>
      </c>
      <c r="I26">
        <f t="shared" si="5"/>
        <v>-0.03356108880750561</v>
      </c>
      <c r="J26">
        <f t="shared" si="6"/>
        <v>0.5812749880478097</v>
      </c>
      <c r="K26">
        <f>P$12^2-$B$6^2</f>
        <v>2785.8716</v>
      </c>
      <c r="L26">
        <f t="shared" si="7"/>
        <v>-527.9307132265882</v>
      </c>
      <c r="M26">
        <f t="shared" si="8"/>
        <v>-91.189065278104</v>
      </c>
      <c r="N26">
        <f t="shared" si="9"/>
        <v>0.2989829887204396</v>
      </c>
      <c r="O26">
        <f t="shared" si="10"/>
        <v>-0.1094801009252561</v>
      </c>
      <c r="P26">
        <f t="shared" si="11"/>
        <v>0.2709706108688253</v>
      </c>
      <c r="Q26">
        <f t="shared" si="12"/>
        <v>0.12635567098307132</v>
      </c>
      <c r="R26">
        <f>W$12^2-$B$6^2</f>
        <v>1160.0684</v>
      </c>
      <c r="S26">
        <f t="shared" si="13"/>
        <v>-527.9307132265882</v>
      </c>
      <c r="T26">
        <f t="shared" si="14"/>
        <v>-91.189065278104</v>
      </c>
      <c r="U26">
        <f t="shared" si="15"/>
        <v>0.5886279710491169</v>
      </c>
      <c r="V26">
        <f t="shared" si="16"/>
        <v>-0.13354212160559426</v>
      </c>
      <c r="W26">
        <f t="shared" si="17"/>
        <v>0.5334781138293984</v>
      </c>
      <c r="X26">
        <f t="shared" si="18"/>
        <v>0.24876492993673255</v>
      </c>
      <c r="Y26">
        <f>AD$12^2-$B$6^2</f>
        <v>407.55377599999997</v>
      </c>
      <c r="Z26">
        <f t="shared" si="19"/>
        <v>-527.9307132265882</v>
      </c>
      <c r="AA26">
        <f t="shared" si="20"/>
        <v>-91.189065278104</v>
      </c>
      <c r="AB26">
        <f t="shared" si="21"/>
        <v>1.449704499252822</v>
      </c>
      <c r="AC26">
        <f t="shared" si="22"/>
        <v>-0.1543399502893787</v>
      </c>
      <c r="AD26">
        <f t="shared" si="23"/>
        <v>1.3138784765748999</v>
      </c>
      <c r="AE26">
        <f t="shared" si="24"/>
        <v>0.6126715955118988</v>
      </c>
    </row>
    <row r="27" spans="1:31" ht="12.75">
      <c r="A27">
        <v>30</v>
      </c>
      <c r="B27">
        <f t="shared" si="26"/>
        <v>0.5235987755982988</v>
      </c>
      <c r="C27">
        <f>1/$B$6/SIN($B27)*(D$12-$B$5/PI()*$B27)</f>
        <v>1.6393442622950825</v>
      </c>
      <c r="D27">
        <f t="shared" si="1"/>
        <v>1.4197137766958017</v>
      </c>
      <c r="E27">
        <f t="shared" si="25"/>
        <v>0.8196721311475411</v>
      </c>
      <c r="F27">
        <f t="shared" si="2"/>
        <v>-0.5373140955431458</v>
      </c>
      <c r="G27">
        <f t="shared" si="3"/>
        <v>0.25416666666666665</v>
      </c>
      <c r="H27">
        <f t="shared" si="4"/>
        <v>-0.5924109898851566</v>
      </c>
      <c r="I27">
        <f t="shared" si="5"/>
        <v>-0.048542257643028025</v>
      </c>
      <c r="J27">
        <f t="shared" si="6"/>
        <v>0.5943964432210149</v>
      </c>
      <c r="K27">
        <f>P$12^2-$B$6^2</f>
        <v>2785.8716</v>
      </c>
      <c r="L27">
        <f t="shared" si="7"/>
        <v>-504.4659393109398</v>
      </c>
      <c r="M27">
        <f t="shared" si="8"/>
        <v>-91.189065278104</v>
      </c>
      <c r="N27">
        <f t="shared" si="9"/>
        <v>0.2928521646505825</v>
      </c>
      <c r="O27">
        <f t="shared" si="10"/>
        <v>-0.11177205338093898</v>
      </c>
      <c r="P27">
        <f t="shared" si="11"/>
        <v>0.25361741414066763</v>
      </c>
      <c r="Q27">
        <f t="shared" si="12"/>
        <v>0.14642608232529122</v>
      </c>
      <c r="R27">
        <f>W$12^2-$B$6^2</f>
        <v>1160.0684</v>
      </c>
      <c r="S27">
        <f t="shared" si="13"/>
        <v>-504.4659393109398</v>
      </c>
      <c r="T27">
        <f t="shared" si="14"/>
        <v>-91.189065278104</v>
      </c>
      <c r="U27">
        <f t="shared" si="15"/>
        <v>0.572228167820366</v>
      </c>
      <c r="V27">
        <f t="shared" si="16"/>
        <v>-0.13736937905330726</v>
      </c>
      <c r="W27">
        <f t="shared" si="17"/>
        <v>0.495564130093462</v>
      </c>
      <c r="X27">
        <f t="shared" si="18"/>
        <v>0.28611408391018295</v>
      </c>
      <c r="Y27">
        <f>AD$12^2-$B$6^2</f>
        <v>407.55377599999997</v>
      </c>
      <c r="Z27">
        <f t="shared" si="19"/>
        <v>-504.4659393109398</v>
      </c>
      <c r="AA27">
        <f t="shared" si="20"/>
        <v>-91.189065278104</v>
      </c>
      <c r="AB27">
        <f t="shared" si="21"/>
        <v>1.397854673553197</v>
      </c>
      <c r="AC27">
        <f t="shared" si="22"/>
        <v>-0.16006479398908288</v>
      </c>
      <c r="AD27">
        <f t="shared" si="23"/>
        <v>1.210577658095872</v>
      </c>
      <c r="AE27">
        <f t="shared" si="24"/>
        <v>0.6989273367765984</v>
      </c>
    </row>
    <row r="28" spans="1:31" ht="12.75">
      <c r="A28">
        <v>35</v>
      </c>
      <c r="B28">
        <f t="shared" si="26"/>
        <v>0.6108652381980153</v>
      </c>
      <c r="C28">
        <f>1/$B$6/SIN($B28)*(D$12-$B$5/PI()*$B28)</f>
        <v>1.3814195921587937</v>
      </c>
      <c r="D28">
        <f t="shared" si="1"/>
        <v>1.1315926829377412</v>
      </c>
      <c r="E28">
        <f t="shared" si="25"/>
        <v>0.7923497267759564</v>
      </c>
      <c r="F28">
        <f t="shared" si="2"/>
        <v>-0.531613441530537</v>
      </c>
      <c r="G28">
        <f t="shared" si="3"/>
        <v>0.2915680218117817</v>
      </c>
      <c r="H28">
        <f t="shared" si="4"/>
        <v>-0.6027087843059716</v>
      </c>
      <c r="I28">
        <f t="shared" si="5"/>
        <v>-0.06608240219298228</v>
      </c>
      <c r="J28">
        <f t="shared" si="6"/>
        <v>0.6063206763414698</v>
      </c>
      <c r="K28">
        <f>P$12^2-$B$6^2</f>
        <v>2785.8716</v>
      </c>
      <c r="L28">
        <f t="shared" si="7"/>
        <v>-477.16187499227266</v>
      </c>
      <c r="M28">
        <f t="shared" si="8"/>
        <v>-91.189065278104</v>
      </c>
      <c r="N28">
        <f t="shared" si="9"/>
        <v>0.2858066065568614</v>
      </c>
      <c r="O28">
        <f t="shared" si="10"/>
        <v>-0.11452740079868047</v>
      </c>
      <c r="P28">
        <f t="shared" si="11"/>
        <v>0.23411906603235258</v>
      </c>
      <c r="Q28">
        <f t="shared" si="12"/>
        <v>0.16393193487447008</v>
      </c>
      <c r="R28">
        <f>W$12^2-$B$6^2</f>
        <v>1160.0684</v>
      </c>
      <c r="S28">
        <f t="shared" si="13"/>
        <v>-477.16187499227266</v>
      </c>
      <c r="T28">
        <f t="shared" si="14"/>
        <v>-91.189065278104</v>
      </c>
      <c r="U28">
        <f t="shared" si="15"/>
        <v>0.5533723461274007</v>
      </c>
      <c r="V28">
        <f t="shared" si="16"/>
        <v>-0.1420501559942391</v>
      </c>
      <c r="W28">
        <f t="shared" si="17"/>
        <v>0.4532960885832559</v>
      </c>
      <c r="X28">
        <f t="shared" si="18"/>
        <v>0.3174013382669721</v>
      </c>
      <c r="Y28">
        <f>AD$12^2-$B$6^2</f>
        <v>407.55377599999997</v>
      </c>
      <c r="Z28">
        <f t="shared" si="19"/>
        <v>-477.16187499227266</v>
      </c>
      <c r="AA28">
        <f t="shared" si="20"/>
        <v>-91.189065278104</v>
      </c>
      <c r="AB28">
        <f t="shared" si="21"/>
        <v>1.338017852620904</v>
      </c>
      <c r="AC28">
        <f t="shared" si="22"/>
        <v>-0.16722297083756668</v>
      </c>
      <c r="AD28">
        <f t="shared" si="23"/>
        <v>1.0960400592695803</v>
      </c>
      <c r="AE28">
        <f t="shared" si="24"/>
        <v>0.7674555116803772</v>
      </c>
    </row>
    <row r="29" spans="1:31" ht="12.75">
      <c r="A29">
        <v>40</v>
      </c>
      <c r="B29">
        <f t="shared" si="26"/>
        <v>0.6981317007977318</v>
      </c>
      <c r="C29">
        <f>1/$B$6/SIN($B29)*(D$12-$B$5/PI()*$B29)</f>
        <v>1.1901712336637036</v>
      </c>
      <c r="D29">
        <f t="shared" si="1"/>
        <v>0.9117240599081389</v>
      </c>
      <c r="E29">
        <f t="shared" si="25"/>
        <v>0.7650273224043717</v>
      </c>
      <c r="F29">
        <f t="shared" si="2"/>
        <v>-0.5231303327913621</v>
      </c>
      <c r="G29">
        <f t="shared" si="3"/>
        <v>0.3267503682573241</v>
      </c>
      <c r="H29">
        <f t="shared" si="4"/>
        <v>-0.6107721726381264</v>
      </c>
      <c r="I29">
        <f t="shared" si="5"/>
        <v>-0.08595639227888063</v>
      </c>
      <c r="J29">
        <f t="shared" si="6"/>
        <v>0.6167910085618127</v>
      </c>
      <c r="K29">
        <f>P$12^2-$B$6^2</f>
        <v>2785.8716</v>
      </c>
      <c r="L29">
        <f t="shared" si="7"/>
        <v>-446.2263206866968</v>
      </c>
      <c r="M29">
        <f t="shared" si="8"/>
        <v>-91.189065278104</v>
      </c>
      <c r="N29">
        <f t="shared" si="9"/>
        <v>0.2779425714673123</v>
      </c>
      <c r="O29">
        <f t="shared" si="10"/>
        <v>-0.11776780939762584</v>
      </c>
      <c r="P29">
        <f t="shared" si="11"/>
        <v>0.21291636237873401</v>
      </c>
      <c r="Q29">
        <f t="shared" si="12"/>
        <v>0.17865804114360379</v>
      </c>
      <c r="R29">
        <f>W$12^2-$B$6^2</f>
        <v>1160.0684</v>
      </c>
      <c r="S29">
        <f t="shared" si="13"/>
        <v>-446.2263206866968</v>
      </c>
      <c r="T29">
        <f t="shared" si="14"/>
        <v>-91.189065278104</v>
      </c>
      <c r="U29">
        <f t="shared" si="15"/>
        <v>0.5323224879633944</v>
      </c>
      <c r="V29">
        <f t="shared" si="16"/>
        <v>-0.14766730669417216</v>
      </c>
      <c r="W29">
        <f t="shared" si="17"/>
        <v>0.40778268385162736</v>
      </c>
      <c r="X29">
        <f t="shared" si="18"/>
        <v>0.34217029962038187</v>
      </c>
      <c r="Y29">
        <f>AD$12^2-$B$6^2</f>
        <v>407.55377599999997</v>
      </c>
      <c r="Z29">
        <f t="shared" si="19"/>
        <v>-446.2263206866968</v>
      </c>
      <c r="AA29">
        <f t="shared" si="20"/>
        <v>-91.189065278104</v>
      </c>
      <c r="AB29">
        <f t="shared" si="21"/>
        <v>1.2709383457924952</v>
      </c>
      <c r="AC29">
        <f t="shared" si="22"/>
        <v>-0.176048917785584</v>
      </c>
      <c r="AD29">
        <f t="shared" si="23"/>
        <v>0.9735952573411671</v>
      </c>
      <c r="AE29">
        <f t="shared" si="24"/>
        <v>0.8169434213509222</v>
      </c>
    </row>
    <row r="30" spans="1:31" ht="12.75">
      <c r="A30">
        <v>45</v>
      </c>
      <c r="B30">
        <f t="shared" si="26"/>
        <v>0.7853981633974483</v>
      </c>
      <c r="C30">
        <f>1/$B$6/SIN($B30)*(D$12-$B$5/PI()*$B30)</f>
        <v>1.0432723001112998</v>
      </c>
      <c r="D30">
        <f t="shared" si="1"/>
        <v>0.737704918032787</v>
      </c>
      <c r="E30">
        <f t="shared" si="25"/>
        <v>0.7377049180327869</v>
      </c>
      <c r="F30">
        <f t="shared" si="2"/>
        <v>-0.5119995451186713</v>
      </c>
      <c r="G30">
        <f t="shared" si="3"/>
        <v>0.3594459471031616</v>
      </c>
      <c r="H30">
        <f t="shared" si="4"/>
        <v>-0.6162050169845068</v>
      </c>
      <c r="I30">
        <f t="shared" si="5"/>
        <v>-0.1078716836511735</v>
      </c>
      <c r="J30">
        <f t="shared" si="6"/>
        <v>0.625575673352645</v>
      </c>
      <c r="K30">
        <f>P$12^2-$B$6^2</f>
        <v>2785.8716</v>
      </c>
      <c r="L30">
        <f t="shared" si="7"/>
        <v>-411.894714641876</v>
      </c>
      <c r="M30">
        <f t="shared" si="8"/>
        <v>-91.189065278104</v>
      </c>
      <c r="N30">
        <f t="shared" si="9"/>
        <v>0.2693679363126949</v>
      </c>
      <c r="O30">
        <f t="shared" si="10"/>
        <v>-0.12151664458701876</v>
      </c>
      <c r="P30">
        <f t="shared" si="11"/>
        <v>0.19047189440093262</v>
      </c>
      <c r="Q30">
        <f t="shared" si="12"/>
        <v>0.1904718944009326</v>
      </c>
      <c r="R30">
        <f>W$12^2-$B$6^2</f>
        <v>1160.0684</v>
      </c>
      <c r="S30">
        <f t="shared" si="13"/>
        <v>-411.894714641876</v>
      </c>
      <c r="T30">
        <f t="shared" si="14"/>
        <v>-91.189065278104</v>
      </c>
      <c r="U30">
        <f t="shared" si="15"/>
        <v>0.5093792018920594</v>
      </c>
      <c r="V30">
        <f t="shared" si="16"/>
        <v>-0.15431848767738374</v>
      </c>
      <c r="W30">
        <f t="shared" si="17"/>
        <v>0.3601854878532667</v>
      </c>
      <c r="X30">
        <f t="shared" si="18"/>
        <v>0.36018548785326665</v>
      </c>
      <c r="Y30">
        <f>AD$12^2-$B$6^2</f>
        <v>407.55377599999997</v>
      </c>
      <c r="Z30">
        <f t="shared" si="19"/>
        <v>-411.894714641876</v>
      </c>
      <c r="AA30">
        <f t="shared" si="20"/>
        <v>-91.189065278104</v>
      </c>
      <c r="AB30">
        <f t="shared" si="21"/>
        <v>1.1974970295159375</v>
      </c>
      <c r="AC30">
        <f t="shared" si="22"/>
        <v>-0.18684582494489702</v>
      </c>
      <c r="AD30">
        <f t="shared" si="23"/>
        <v>0.8467582700214668</v>
      </c>
      <c r="AE30">
        <f t="shared" si="24"/>
        <v>0.8467582700214666</v>
      </c>
    </row>
    <row r="31" spans="1:31" ht="12.75">
      <c r="A31">
        <v>50</v>
      </c>
      <c r="B31">
        <f t="shared" si="26"/>
        <v>0.8726646259971648</v>
      </c>
      <c r="C31">
        <f>1/$B$6/SIN($B31)*(D$12-$B$5/PI()*$B31)</f>
        <v>0.9273385115475203</v>
      </c>
      <c r="D31">
        <f t="shared" si="1"/>
        <v>0.5960817052079039</v>
      </c>
      <c r="E31">
        <f t="shared" si="25"/>
        <v>0.7103825136612022</v>
      </c>
      <c r="F31">
        <f t="shared" si="2"/>
        <v>-0.49837587621374607</v>
      </c>
      <c r="G31">
        <f t="shared" si="3"/>
        <v>0.3894059252521471</v>
      </c>
      <c r="H31">
        <f t="shared" si="4"/>
        <v>-0.6186520833538799</v>
      </c>
      <c r="I31">
        <f t="shared" si="5"/>
        <v>-0.13147276666748897</v>
      </c>
      <c r="J31">
        <f t="shared" si="6"/>
        <v>0.6324677767390999</v>
      </c>
      <c r="K31">
        <f>P$12^2-$B$6^2</f>
        <v>2785.8716</v>
      </c>
      <c r="L31">
        <f t="shared" si="7"/>
        <v>-374.42834110980203</v>
      </c>
      <c r="M31">
        <f t="shared" si="8"/>
        <v>-91.189065278104</v>
      </c>
      <c r="N31">
        <f t="shared" si="9"/>
        <v>0.26020051834141406</v>
      </c>
      <c r="O31">
        <f t="shared" si="10"/>
        <v>-0.12579793456483152</v>
      </c>
      <c r="P31">
        <f t="shared" si="11"/>
        <v>0.16725366922387608</v>
      </c>
      <c r="Q31">
        <f t="shared" si="12"/>
        <v>0.19932516117211796</v>
      </c>
      <c r="R31">
        <f>W$12^2-$B$6^2</f>
        <v>1160.0684</v>
      </c>
      <c r="S31">
        <f t="shared" si="13"/>
        <v>-374.42834110980203</v>
      </c>
      <c r="T31">
        <f t="shared" si="14"/>
        <v>-91.189065278104</v>
      </c>
      <c r="U31">
        <f t="shared" si="15"/>
        <v>0.48487974043649457</v>
      </c>
      <c r="V31">
        <f t="shared" si="16"/>
        <v>-0.1621157197030602</v>
      </c>
      <c r="W31">
        <f t="shared" si="17"/>
        <v>0.311674689340604</v>
      </c>
      <c r="X31">
        <f t="shared" si="18"/>
        <v>0.3714394307423491</v>
      </c>
      <c r="Y31">
        <f>AD$12^2-$B$6^2</f>
        <v>407.55377599999997</v>
      </c>
      <c r="Z31">
        <f t="shared" si="19"/>
        <v>-374.42834110980203</v>
      </c>
      <c r="AA31">
        <f t="shared" si="20"/>
        <v>-91.189065278104</v>
      </c>
      <c r="AB31">
        <f t="shared" si="21"/>
        <v>1.1187236336023005</v>
      </c>
      <c r="AC31">
        <f t="shared" si="22"/>
        <v>-0.20000231838179794</v>
      </c>
      <c r="AD31">
        <f t="shared" si="23"/>
        <v>0.7191016903430626</v>
      </c>
      <c r="AE31">
        <f t="shared" si="24"/>
        <v>0.8569920229069139</v>
      </c>
    </row>
    <row r="32" spans="1:31" ht="12.75">
      <c r="A32">
        <v>55</v>
      </c>
      <c r="B32">
        <f t="shared" si="26"/>
        <v>0.9599310885968813</v>
      </c>
      <c r="C32">
        <f>1/$B$6/SIN($B32)*(D$12-$B$5/PI()*$B32)</f>
        <v>0.833862424017388</v>
      </c>
      <c r="D32">
        <f t="shared" si="1"/>
        <v>0.4782838375749384</v>
      </c>
      <c r="E32">
        <f t="shared" si="25"/>
        <v>0.6830601092896175</v>
      </c>
      <c r="F32">
        <f t="shared" si="2"/>
        <v>-0.4824327718086909</v>
      </c>
      <c r="G32">
        <f t="shared" si="3"/>
        <v>0.41640228918023753</v>
      </c>
      <c r="H32">
        <f t="shared" si="4"/>
        <v>-0.6178088564615939</v>
      </c>
      <c r="I32">
        <f t="shared" si="5"/>
        <v>-0.1563472501426754</v>
      </c>
      <c r="J32">
        <f t="shared" si="6"/>
        <v>0.637285058470351</v>
      </c>
      <c r="K32">
        <f>P$12^2-$B$6^2</f>
        <v>2785.8716</v>
      </c>
      <c r="L32">
        <f t="shared" si="7"/>
        <v>-334.11234181586855</v>
      </c>
      <c r="M32">
        <f t="shared" si="8"/>
        <v>-91.189065278104</v>
      </c>
      <c r="N32">
        <f t="shared" si="9"/>
        <v>0.25056598981527567</v>
      </c>
      <c r="O32">
        <f t="shared" si="10"/>
        <v>-0.13063499880482543</v>
      </c>
      <c r="P32">
        <f t="shared" si="11"/>
        <v>0.14371874750901834</v>
      </c>
      <c r="Q32">
        <f t="shared" si="12"/>
        <v>0.20525164278647776</v>
      </c>
      <c r="R32">
        <f>W$12^2-$B$6^2</f>
        <v>1160.0684</v>
      </c>
      <c r="S32">
        <f t="shared" si="13"/>
        <v>-334.11234181586855</v>
      </c>
      <c r="T32">
        <f t="shared" si="14"/>
        <v>-91.189065278104</v>
      </c>
      <c r="U32">
        <f t="shared" si="15"/>
        <v>0.4591945946052567</v>
      </c>
      <c r="V32">
        <f t="shared" si="16"/>
        <v>-0.17118369644108938</v>
      </c>
      <c r="W32">
        <f t="shared" si="17"/>
        <v>0.26338319916534647</v>
      </c>
      <c r="X32">
        <f t="shared" si="18"/>
        <v>0.37615019089735086</v>
      </c>
      <c r="Y32">
        <f>AD$12^2-$B$6^2</f>
        <v>407.55377599999997</v>
      </c>
      <c r="Z32">
        <f t="shared" si="19"/>
        <v>-334.11234181586855</v>
      </c>
      <c r="AA32">
        <f t="shared" si="20"/>
        <v>-91.189065278104</v>
      </c>
      <c r="AB32">
        <f t="shared" si="21"/>
        <v>1.0358111045932763</v>
      </c>
      <c r="AC32">
        <f t="shared" si="22"/>
        <v>-0.21601170267123768</v>
      </c>
      <c r="AD32">
        <f t="shared" si="23"/>
        <v>0.5941168421054521</v>
      </c>
      <c r="AE32">
        <f t="shared" si="24"/>
        <v>0.848486783824821</v>
      </c>
    </row>
    <row r="33" spans="1:31" ht="12.75">
      <c r="A33">
        <v>60</v>
      </c>
      <c r="B33">
        <f t="shared" si="26"/>
        <v>1.0471975511965976</v>
      </c>
      <c r="C33">
        <f>1/$B$6/SIN($B33)*(D$12-$B$5/PI()*$B33)</f>
        <v>0.7571806809044274</v>
      </c>
      <c r="D33">
        <f t="shared" si="1"/>
        <v>0.3785903404522138</v>
      </c>
      <c r="E33">
        <f t="shared" si="25"/>
        <v>0.6557377049180328</v>
      </c>
      <c r="F33">
        <f t="shared" si="2"/>
        <v>-0.4643608080462249</v>
      </c>
      <c r="G33">
        <f t="shared" si="3"/>
        <v>0.44022958025708964</v>
      </c>
      <c r="H33">
        <f t="shared" si="4"/>
        <v>-0.6134304040231124</v>
      </c>
      <c r="I33">
        <f t="shared" si="5"/>
        <v>-0.18203346616135527</v>
      </c>
      <c r="J33">
        <f t="shared" si="6"/>
        <v>0.6398695518484031</v>
      </c>
      <c r="K33">
        <f>P$12^2-$B$6^2</f>
        <v>2785.8716</v>
      </c>
      <c r="L33">
        <f t="shared" si="7"/>
        <v>-291.25354585816854</v>
      </c>
      <c r="M33">
        <f t="shared" si="8"/>
        <v>-91.189065278104</v>
      </c>
      <c r="N33">
        <f t="shared" si="9"/>
        <v>0.24059535909036125</v>
      </c>
      <c r="O33">
        <f t="shared" si="10"/>
        <v>-0.13604870810394518</v>
      </c>
      <c r="P33">
        <f t="shared" si="11"/>
        <v>0.12029767954518066</v>
      </c>
      <c r="Q33">
        <f t="shared" si="12"/>
        <v>0.2083616930048921</v>
      </c>
      <c r="R33">
        <f>W$12^2-$B$6^2</f>
        <v>1160.0684</v>
      </c>
      <c r="S33">
        <f t="shared" si="13"/>
        <v>-291.25354585816854</v>
      </c>
      <c r="T33">
        <f t="shared" si="14"/>
        <v>-91.189065278104</v>
      </c>
      <c r="U33">
        <f t="shared" si="15"/>
        <v>0.4327220173893913</v>
      </c>
      <c r="V33">
        <f t="shared" si="16"/>
        <v>-0.18165617863525535</v>
      </c>
      <c r="W33">
        <f t="shared" si="17"/>
        <v>0.2163610086946957</v>
      </c>
      <c r="X33">
        <f t="shared" si="18"/>
        <v>0.37474825983606447</v>
      </c>
      <c r="Y33">
        <f>AD$12^2-$B$6^2</f>
        <v>407.55377599999997</v>
      </c>
      <c r="Z33">
        <f t="shared" si="19"/>
        <v>-291.25354585816854</v>
      </c>
      <c r="AA33">
        <f t="shared" si="20"/>
        <v>-91.189065278104</v>
      </c>
      <c r="AB33">
        <f t="shared" si="21"/>
        <v>0.9501296715551725</v>
      </c>
      <c r="AC33">
        <f t="shared" si="22"/>
        <v>-0.23549135138863675</v>
      </c>
      <c r="AD33">
        <f t="shared" si="23"/>
        <v>0.47506483577758635</v>
      </c>
      <c r="AE33">
        <f t="shared" si="24"/>
        <v>0.8228364324561442</v>
      </c>
    </row>
    <row r="34" spans="1:31" ht="12.75">
      <c r="A34">
        <v>65</v>
      </c>
      <c r="B34">
        <f t="shared" si="26"/>
        <v>1.1344640137963142</v>
      </c>
      <c r="C34">
        <f>1/$B$6/SIN($B34)*(D$12-$B$5/PI()*$B34)</f>
        <v>0.6933795665611286</v>
      </c>
      <c r="D34">
        <f t="shared" si="1"/>
        <v>0.2930348671465838</v>
      </c>
      <c r="E34">
        <f t="shared" si="25"/>
        <v>0.628415300546448</v>
      </c>
      <c r="F34">
        <f t="shared" si="2"/>
        <v>-0.4443660424254012</v>
      </c>
      <c r="G34">
        <f t="shared" si="3"/>
        <v>0.46070645841029706</v>
      </c>
      <c r="H34">
        <f t="shared" si="4"/>
        <v>-0.6053390552217457</v>
      </c>
      <c r="I34">
        <f t="shared" si="5"/>
        <v>-0.20802944191872583</v>
      </c>
      <c r="J34">
        <f t="shared" si="6"/>
        <v>0.6400871975612168</v>
      </c>
      <c r="K34">
        <f>P$12^2-$B$6^2</f>
        <v>2785.8716</v>
      </c>
      <c r="L34">
        <f t="shared" si="7"/>
        <v>-246.1781345527885</v>
      </c>
      <c r="M34">
        <f t="shared" si="8"/>
        <v>-91.189065278104</v>
      </c>
      <c r="N34">
        <f t="shared" si="9"/>
        <v>0.23042202529105757</v>
      </c>
      <c r="O34">
        <f t="shared" si="10"/>
        <v>-0.1420553774696761</v>
      </c>
      <c r="P34">
        <f t="shared" si="11"/>
        <v>0.09738055579527824</v>
      </c>
      <c r="Q34">
        <f t="shared" si="12"/>
        <v>0.20883327582604136</v>
      </c>
      <c r="R34">
        <f>W$12^2-$B$6^2</f>
        <v>1160.0684</v>
      </c>
      <c r="S34">
        <f t="shared" si="13"/>
        <v>-246.1781345527885</v>
      </c>
      <c r="T34">
        <f t="shared" si="14"/>
        <v>-91.189065278104</v>
      </c>
      <c r="U34">
        <f t="shared" si="15"/>
        <v>0.4058797586087954</v>
      </c>
      <c r="V34">
        <f t="shared" si="16"/>
        <v>-0.19366974189530808</v>
      </c>
      <c r="W34">
        <f t="shared" si="17"/>
        <v>0.1715321980589838</v>
      </c>
      <c r="X34">
        <f t="shared" si="18"/>
        <v>0.367851985827707</v>
      </c>
      <c r="Y34">
        <f>AD$12^2-$B$6^2</f>
        <v>407.55377599999997</v>
      </c>
      <c r="Z34">
        <f t="shared" si="19"/>
        <v>-246.1781345527885</v>
      </c>
      <c r="AA34">
        <f t="shared" si="20"/>
        <v>-91.189065278104</v>
      </c>
      <c r="AB34">
        <f t="shared" si="21"/>
        <v>0.8632347784830012</v>
      </c>
      <c r="AC34">
        <f t="shared" si="22"/>
        <v>-0.2591963691988519</v>
      </c>
      <c r="AD34">
        <f t="shared" si="23"/>
        <v>0.36481878155660374</v>
      </c>
      <c r="AE34">
        <f t="shared" si="24"/>
        <v>0.7823564017800015</v>
      </c>
    </row>
    <row r="35" spans="1:31" ht="12.75">
      <c r="A35">
        <v>70</v>
      </c>
      <c r="B35">
        <f t="shared" si="26"/>
        <v>1.2217304763960306</v>
      </c>
      <c r="C35">
        <f>1/$B$6/SIN($B35)*(D$12-$B$5/PI()*$B35)</f>
        <v>0.639669699302461</v>
      </c>
      <c r="D35">
        <f t="shared" si="1"/>
        <v>0.21877992223651518</v>
      </c>
      <c r="E35">
        <f t="shared" si="25"/>
        <v>0.6010928961748635</v>
      </c>
      <c r="F35">
        <f t="shared" si="2"/>
        <v>-0.4226682466335644</v>
      </c>
      <c r="G35">
        <f t="shared" si="3"/>
        <v>0.4776770822328367</v>
      </c>
      <c r="H35">
        <f t="shared" si="4"/>
        <v>-0.593430683585561</v>
      </c>
      <c r="I35">
        <f t="shared" si="5"/>
        <v>-0.23380304827341666</v>
      </c>
      <c r="J35">
        <f t="shared" si="6"/>
        <v>0.6378274387346219</v>
      </c>
      <c r="K35">
        <f>P$12^2-$B$6^2</f>
        <v>2785.8716</v>
      </c>
      <c r="L35">
        <f t="shared" si="7"/>
        <v>-199.2291589970401</v>
      </c>
      <c r="M35">
        <f t="shared" si="8"/>
        <v>-91.189065278104</v>
      </c>
      <c r="N35">
        <f t="shared" si="9"/>
        <v>0.22017846701152557</v>
      </c>
      <c r="O35">
        <f t="shared" si="10"/>
        <v>-0.1486643459023402</v>
      </c>
      <c r="P35">
        <f t="shared" si="11"/>
        <v>0.07530547084450802</v>
      </c>
      <c r="Q35">
        <f t="shared" si="12"/>
        <v>0.20690008070668411</v>
      </c>
      <c r="R35">
        <f>W$12^2-$B$6^2</f>
        <v>1160.0684</v>
      </c>
      <c r="S35">
        <f t="shared" si="13"/>
        <v>-199.2291589970401</v>
      </c>
      <c r="T35">
        <f t="shared" si="14"/>
        <v>-91.189065278104</v>
      </c>
      <c r="U35">
        <f t="shared" si="15"/>
        <v>0.3790933996804115</v>
      </c>
      <c r="V35">
        <f t="shared" si="16"/>
        <v>-0.20735425137067384</v>
      </c>
      <c r="W35">
        <f t="shared" si="17"/>
        <v>0.1296575788925094</v>
      </c>
      <c r="X35">
        <f t="shared" si="18"/>
        <v>0.3562312702683257</v>
      </c>
      <c r="Y35">
        <f>AD$12^2-$B$6^2</f>
        <v>407.55377599999997</v>
      </c>
      <c r="Z35">
        <f t="shared" si="19"/>
        <v>-199.2291589970401</v>
      </c>
      <c r="AA35">
        <f t="shared" si="20"/>
        <v>-91.189065278104</v>
      </c>
      <c r="AB35">
        <f t="shared" si="21"/>
        <v>0.7768573629079456</v>
      </c>
      <c r="AC35">
        <f t="shared" si="22"/>
        <v>-0.2880159615291981</v>
      </c>
      <c r="AD35">
        <f t="shared" si="23"/>
        <v>0.2657008666053767</v>
      </c>
      <c r="AE35">
        <f t="shared" si="24"/>
        <v>0.7300071313277969</v>
      </c>
    </row>
    <row r="36" spans="1:31" ht="12.75">
      <c r="A36">
        <v>75</v>
      </c>
      <c r="B36">
        <f t="shared" si="26"/>
        <v>1.3089969389957472</v>
      </c>
      <c r="C36">
        <f>1/$B$6/SIN($B36)*(D$12-$B$5/PI()*$B36)</f>
        <v>0.5940109231861133</v>
      </c>
      <c r="D36">
        <f t="shared" si="1"/>
        <v>0.15374133991949662</v>
      </c>
      <c r="E36">
        <f t="shared" si="25"/>
        <v>0.5737704918032788</v>
      </c>
      <c r="F36">
        <f t="shared" si="2"/>
        <v>-0.3994990354915647</v>
      </c>
      <c r="G36">
        <f t="shared" si="3"/>
        <v>0.4910122950302764</v>
      </c>
      <c r="H36">
        <f t="shared" si="4"/>
        <v>-0.5776794156805163</v>
      </c>
      <c r="I36">
        <f t="shared" si="5"/>
        <v>-0.2588031026255421</v>
      </c>
      <c r="J36">
        <f t="shared" si="6"/>
        <v>0.6330028066522214</v>
      </c>
      <c r="K36">
        <f>P$12^2-$B$6^2</f>
        <v>2785.8716</v>
      </c>
      <c r="L36">
        <f t="shared" si="7"/>
        <v>-150.7639292434688</v>
      </c>
      <c r="M36">
        <f t="shared" si="8"/>
        <v>-91.189065278104</v>
      </c>
      <c r="N36">
        <f t="shared" si="9"/>
        <v>0.20999269373704899</v>
      </c>
      <c r="O36">
        <f t="shared" si="10"/>
        <v>-0.15587536498310756</v>
      </c>
      <c r="P36">
        <f t="shared" si="11"/>
        <v>0.05435010847152911</v>
      </c>
      <c r="Q36">
        <f t="shared" si="12"/>
        <v>0.2028373662126263</v>
      </c>
      <c r="R36">
        <f>W$12^2-$B$6^2</f>
        <v>1160.0684</v>
      </c>
      <c r="S36">
        <f t="shared" si="13"/>
        <v>-150.7639292434688</v>
      </c>
      <c r="T36">
        <f t="shared" si="14"/>
        <v>-91.189065278104</v>
      </c>
      <c r="U36">
        <f t="shared" si="15"/>
        <v>0.35278108824216464</v>
      </c>
      <c r="V36">
        <f t="shared" si="16"/>
        <v>-0.22281984695374676</v>
      </c>
      <c r="W36">
        <f t="shared" si="17"/>
        <v>0.09130646438906516</v>
      </c>
      <c r="X36">
        <f t="shared" si="18"/>
        <v>0.3407603641594696</v>
      </c>
      <c r="Y36">
        <f>AD$12^2-$B$6^2</f>
        <v>407.55377599999997</v>
      </c>
      <c r="Z36">
        <f t="shared" si="19"/>
        <v>-150.7639292434688</v>
      </c>
      <c r="AA36">
        <f t="shared" si="20"/>
        <v>-91.189065278104</v>
      </c>
      <c r="AB36">
        <f t="shared" si="21"/>
        <v>0.6928579266926412</v>
      </c>
      <c r="AC36">
        <f t="shared" si="22"/>
        <v>-0.32293391145429684</v>
      </c>
      <c r="AD36">
        <f t="shared" si="23"/>
        <v>0.1793248269783017</v>
      </c>
      <c r="AE36">
        <f t="shared" si="24"/>
        <v>0.6692493653415202</v>
      </c>
    </row>
    <row r="37" spans="1:31" ht="12.75">
      <c r="A37">
        <v>80</v>
      </c>
      <c r="B37">
        <f t="shared" si="26"/>
        <v>1.3962634015954636</v>
      </c>
      <c r="C37">
        <f>1/$B$6/SIN($B37)*(D$12-$B$5/PI()*$B37)</f>
        <v>0.5548779299922104</v>
      </c>
      <c r="D37">
        <f t="shared" si="1"/>
        <v>0.09635354137074593</v>
      </c>
      <c r="E37">
        <f t="shared" si="25"/>
        <v>0.546448087431694</v>
      </c>
      <c r="F37">
        <f t="shared" si="2"/>
        <v>-0.3750999070341106</v>
      </c>
      <c r="G37">
        <f t="shared" si="3"/>
        <v>0.5006106077812057</v>
      </c>
      <c r="H37">
        <f t="shared" si="4"/>
        <v>-0.5581406230825933</v>
      </c>
      <c r="I37">
        <f t="shared" si="5"/>
        <v>-0.28247117683940975</v>
      </c>
      <c r="J37">
        <f t="shared" si="6"/>
        <v>0.625548496025741</v>
      </c>
      <c r="K37">
        <f>P$12^2-$B$6^2</f>
        <v>2785.8716</v>
      </c>
      <c r="L37">
        <f t="shared" si="7"/>
        <v>-101.1512949546054</v>
      </c>
      <c r="M37">
        <f t="shared" si="8"/>
        <v>-91.189065278104</v>
      </c>
      <c r="N37">
        <f t="shared" si="9"/>
        <v>0.19998466203406853</v>
      </c>
      <c r="O37">
        <f t="shared" si="10"/>
        <v>-0.16367599118412507</v>
      </c>
      <c r="P37">
        <f t="shared" si="11"/>
        <v>0.03472697212355297</v>
      </c>
      <c r="Q37">
        <f t="shared" si="12"/>
        <v>0.19694644565467687</v>
      </c>
      <c r="R37">
        <f>W$12^2-$B$6^2</f>
        <v>1160.0684</v>
      </c>
      <c r="S37">
        <f t="shared" si="13"/>
        <v>-101.1512949546054</v>
      </c>
      <c r="T37">
        <f t="shared" si="14"/>
        <v>-91.189065278104</v>
      </c>
      <c r="U37">
        <f t="shared" si="15"/>
        <v>0.32733527478507374</v>
      </c>
      <c r="V37">
        <f t="shared" si="16"/>
        <v>-0.24014102403692353</v>
      </c>
      <c r="W37">
        <f t="shared" si="17"/>
        <v>0.05684117395253197</v>
      </c>
      <c r="X37">
        <f t="shared" si="18"/>
        <v>0.3223623164427221</v>
      </c>
      <c r="Y37">
        <f>AD$12^2-$B$6^2</f>
        <v>407.55377599999997</v>
      </c>
      <c r="Z37">
        <f t="shared" si="19"/>
        <v>-101.1512949546054</v>
      </c>
      <c r="AA37">
        <f t="shared" si="20"/>
        <v>-91.189065278104</v>
      </c>
      <c r="AB37">
        <f t="shared" si="21"/>
        <v>0.6131222759346902</v>
      </c>
      <c r="AC37">
        <f t="shared" si="22"/>
        <v>-0.3649309919589396</v>
      </c>
      <c r="AD37">
        <f t="shared" si="23"/>
        <v>0.10646756590305981</v>
      </c>
      <c r="AE37">
        <f t="shared" si="24"/>
        <v>0.6038075708849732</v>
      </c>
    </row>
    <row r="38" spans="1:31" ht="12.75">
      <c r="A38">
        <v>85</v>
      </c>
      <c r="B38">
        <f t="shared" si="26"/>
        <v>1.4835298641951802</v>
      </c>
      <c r="C38">
        <f>1/$B$6/SIN($B38)*(D$12-$B$5/PI()*$B38)</f>
        <v>0.5211086588339782</v>
      </c>
      <c r="D38">
        <f t="shared" si="1"/>
        <v>0.04541761221291135</v>
      </c>
      <c r="E38">
        <f t="shared" si="25"/>
        <v>0.5191256830601093</v>
      </c>
      <c r="F38">
        <f t="shared" si="2"/>
        <v>-0.3497202094240896</v>
      </c>
      <c r="G38">
        <f t="shared" si="3"/>
        <v>0.5063989715299706</v>
      </c>
      <c r="H38">
        <f t="shared" si="4"/>
        <v>-0.5349520951634926</v>
      </c>
      <c r="I38">
        <f t="shared" si="5"/>
        <v>-0.3042538399534682</v>
      </c>
      <c r="J38">
        <f t="shared" si="6"/>
        <v>0.6154219229489969</v>
      </c>
      <c r="K38">
        <f>P$12^2-$B$6^2</f>
        <v>2785.8716</v>
      </c>
      <c r="L38">
        <f t="shared" si="7"/>
        <v>-50.768838234315574</v>
      </c>
      <c r="M38">
        <f t="shared" si="8"/>
        <v>-91.189065278104</v>
      </c>
      <c r="N38">
        <f t="shared" si="9"/>
        <v>0.19026292002935033</v>
      </c>
      <c r="O38">
        <f t="shared" si="10"/>
        <v>-0.1720392379923478</v>
      </c>
      <c r="P38">
        <f t="shared" si="11"/>
        <v>0.01658250611249631</v>
      </c>
      <c r="Q38">
        <f t="shared" si="12"/>
        <v>0.18953891217669258</v>
      </c>
      <c r="R38">
        <f>W$12^2-$B$6^2</f>
        <v>1160.0684</v>
      </c>
      <c r="S38">
        <f t="shared" si="13"/>
        <v>-50.768838234315574</v>
      </c>
      <c r="T38">
        <f t="shared" si="14"/>
        <v>-91.189065278104</v>
      </c>
      <c r="U38">
        <f t="shared" si="15"/>
        <v>0.30310317052275</v>
      </c>
      <c r="V38">
        <f t="shared" si="16"/>
        <v>-0.25933951121238896</v>
      </c>
      <c r="W38">
        <f t="shared" si="17"/>
        <v>0.026417181956080355</v>
      </c>
      <c r="X38">
        <f t="shared" si="18"/>
        <v>0.3019497714495618</v>
      </c>
      <c r="Y38">
        <f>AD$12^2-$B$6^2</f>
        <v>407.55377599999997</v>
      </c>
      <c r="Z38">
        <f t="shared" si="19"/>
        <v>-50.768838234315574</v>
      </c>
      <c r="AA38">
        <f t="shared" si="20"/>
        <v>-91.189065278104</v>
      </c>
      <c r="AB38">
        <f t="shared" si="21"/>
        <v>0.5393872553448685</v>
      </c>
      <c r="AC38">
        <f t="shared" si="22"/>
        <v>-0.4148175881647622</v>
      </c>
      <c r="AD38">
        <f t="shared" si="23"/>
        <v>0.04701069686820276</v>
      </c>
      <c r="AE38">
        <f t="shared" si="24"/>
        <v>0.5373347239928166</v>
      </c>
    </row>
    <row r="39" spans="1:31" ht="12.75">
      <c r="A39">
        <v>90</v>
      </c>
      <c r="B39">
        <f t="shared" si="26"/>
        <v>1.5707963267948966</v>
      </c>
      <c r="C39">
        <f>1/$B$6/SIN($B39)*(D$12-$B$5/PI()*$B39)</f>
        <v>0.49180327868852464</v>
      </c>
      <c r="D39">
        <f t="shared" si="1"/>
        <v>3.012660135021197E-17</v>
      </c>
      <c r="E39">
        <f t="shared" si="25"/>
        <v>0.49180327868852464</v>
      </c>
      <c r="F39">
        <f t="shared" si="2"/>
        <v>-0.3236150509535206</v>
      </c>
      <c r="G39">
        <f t="shared" si="3"/>
        <v>0.5083333333333333</v>
      </c>
      <c r="H39">
        <f t="shared" si="4"/>
        <v>-0.5083333333333333</v>
      </c>
      <c r="I39">
        <f t="shared" si="5"/>
        <v>-0.32361505095352056</v>
      </c>
      <c r="J39">
        <f t="shared" si="6"/>
        <v>0.6026022560374525</v>
      </c>
      <c r="K39">
        <f>P$12^2-$B$6^2</f>
        <v>2785.8716</v>
      </c>
      <c r="L39">
        <f t="shared" si="7"/>
        <v>-3.56828831694792E-14</v>
      </c>
      <c r="M39">
        <f t="shared" si="8"/>
        <v>-91.189065278104</v>
      </c>
      <c r="N39">
        <f t="shared" si="9"/>
        <v>0.18092177254285466</v>
      </c>
      <c r="O39">
        <f t="shared" si="10"/>
        <v>-0.18092177254285466</v>
      </c>
      <c r="P39">
        <f t="shared" si="11"/>
        <v>1.108280150451036E-17</v>
      </c>
      <c r="Q39">
        <f t="shared" si="12"/>
        <v>0.18092177254285466</v>
      </c>
      <c r="R39">
        <f>W$12^2-$B$6^2</f>
        <v>1160.0684</v>
      </c>
      <c r="S39">
        <f t="shared" si="13"/>
        <v>-3.56828831694792E-14</v>
      </c>
      <c r="T39">
        <f t="shared" si="14"/>
        <v>-91.189065278104</v>
      </c>
      <c r="U39">
        <f t="shared" si="15"/>
        <v>0.28036873593590167</v>
      </c>
      <c r="V39">
        <f t="shared" si="16"/>
        <v>-0.28036873593590167</v>
      </c>
      <c r="W39">
        <f t="shared" si="17"/>
        <v>1.717466618182764E-17</v>
      </c>
      <c r="X39">
        <f t="shared" si="18"/>
        <v>0.28036873593590167</v>
      </c>
      <c r="Y39">
        <f>AD$12^2-$B$6^2</f>
        <v>407.55377599999997</v>
      </c>
      <c r="Z39">
        <f t="shared" si="19"/>
        <v>-3.56828831694792E-14</v>
      </c>
      <c r="AA39">
        <f t="shared" si="20"/>
        <v>-91.189065278104</v>
      </c>
      <c r="AB39">
        <f t="shared" si="21"/>
        <v>0.4730193657229788</v>
      </c>
      <c r="AC39">
        <f t="shared" si="22"/>
        <v>-0.47301936572297865</v>
      </c>
      <c r="AD39">
        <f t="shared" si="23"/>
        <v>2.8975947252868146E-17</v>
      </c>
      <c r="AE39">
        <f t="shared" si="24"/>
        <v>0.4730193657229788</v>
      </c>
    </row>
    <row r="40" spans="1:31" ht="12.75">
      <c r="A40">
        <v>95</v>
      </c>
      <c r="B40">
        <f t="shared" si="26"/>
        <v>1.6580627893946132</v>
      </c>
      <c r="C40">
        <f>1/$B$6/SIN($B40)*(D$12-$B$5/PI()*$B40)</f>
        <v>0.4662551157988225</v>
      </c>
      <c r="D40">
        <f t="shared" si="1"/>
        <v>-0.040636810927341775</v>
      </c>
      <c r="E40">
        <f t="shared" si="25"/>
        <v>0.46448087431693985</v>
      </c>
      <c r="F40">
        <f t="shared" si="2"/>
        <v>-0.29704316981032697</v>
      </c>
      <c r="G40">
        <f t="shared" si="3"/>
        <v>0.5063989715299706</v>
      </c>
      <c r="H40">
        <f t="shared" si="4"/>
        <v>-0.47858295246433175</v>
      </c>
      <c r="I40">
        <f t="shared" si="5"/>
        <v>-0.3400484093597586</v>
      </c>
      <c r="J40">
        <f t="shared" si="6"/>
        <v>0.5870899105738224</v>
      </c>
      <c r="K40">
        <f>P$12^2-$B$6^2</f>
        <v>2785.8716</v>
      </c>
      <c r="L40">
        <f t="shared" si="7"/>
        <v>50.76883823431562</v>
      </c>
      <c r="M40">
        <f t="shared" si="8"/>
        <v>-91.189065278104</v>
      </c>
      <c r="N40">
        <f t="shared" si="9"/>
        <v>0.1720392379923478</v>
      </c>
      <c r="O40">
        <f t="shared" si="10"/>
        <v>-0.19026292002935039</v>
      </c>
      <c r="P40">
        <f t="shared" si="11"/>
        <v>-0.014994207568964215</v>
      </c>
      <c r="Q40">
        <f t="shared" si="12"/>
        <v>0.17138457675172086</v>
      </c>
      <c r="R40">
        <f>W$12^2-$B$6^2</f>
        <v>1160.0684</v>
      </c>
      <c r="S40">
        <f t="shared" si="13"/>
        <v>50.76883823431562</v>
      </c>
      <c r="T40">
        <f t="shared" si="14"/>
        <v>-91.189065278104</v>
      </c>
      <c r="U40">
        <f t="shared" si="15"/>
        <v>0.25933951121238896</v>
      </c>
      <c r="V40">
        <f t="shared" si="16"/>
        <v>-0.30310317052275</v>
      </c>
      <c r="W40">
        <f t="shared" si="17"/>
        <v>-0.0226029277235304</v>
      </c>
      <c r="X40">
        <f t="shared" si="18"/>
        <v>0.2583526460754867</v>
      </c>
      <c r="Y40">
        <f>AD$12^2-$B$6^2</f>
        <v>407.55377599999997</v>
      </c>
      <c r="Z40">
        <f t="shared" si="19"/>
        <v>50.76883823431562</v>
      </c>
      <c r="AA40">
        <f t="shared" si="20"/>
        <v>-91.189065278104</v>
      </c>
      <c r="AB40">
        <f t="shared" si="21"/>
        <v>0.41481758816476216</v>
      </c>
      <c r="AC40">
        <f t="shared" si="22"/>
        <v>-0.5393872553448685</v>
      </c>
      <c r="AD40">
        <f t="shared" si="23"/>
        <v>-0.03615373500129205</v>
      </c>
      <c r="AE40">
        <f t="shared" si="24"/>
        <v>0.4132390820049413</v>
      </c>
    </row>
    <row r="41" spans="1:31" ht="12.75">
      <c r="A41">
        <v>100</v>
      </c>
      <c r="B41">
        <f t="shared" si="26"/>
        <v>1.7453292519943295</v>
      </c>
      <c r="C41">
        <f>1/$B$6/SIN($B41)*(D$12-$B$5/PI()*$B41)</f>
        <v>0.4439023439937683</v>
      </c>
      <c r="D41">
        <f t="shared" si="1"/>
        <v>-0.07708283309659669</v>
      </c>
      <c r="E41">
        <f t="shared" si="25"/>
        <v>0.4371584699453552</v>
      </c>
      <c r="F41">
        <f t="shared" si="2"/>
        <v>-0.27026478058608666</v>
      </c>
      <c r="G41">
        <f t="shared" si="3"/>
        <v>0.5006106077812057</v>
      </c>
      <c r="H41">
        <f t="shared" si="4"/>
        <v>-0.44607422114675827</v>
      </c>
      <c r="I41">
        <f t="shared" si="5"/>
        <v>-0.3530889710492622</v>
      </c>
      <c r="J41">
        <f t="shared" si="6"/>
        <v>0.5689059959679751</v>
      </c>
      <c r="K41">
        <f>P$12^2-$B$6^2</f>
        <v>2785.8716</v>
      </c>
      <c r="L41">
        <f t="shared" si="7"/>
        <v>101.15129495460535</v>
      </c>
      <c r="M41">
        <f t="shared" si="8"/>
        <v>-91.189065278104</v>
      </c>
      <c r="N41">
        <f t="shared" si="9"/>
        <v>0.1636759911841251</v>
      </c>
      <c r="O41">
        <f t="shared" si="10"/>
        <v>-0.19998466203406853</v>
      </c>
      <c r="P41">
        <f t="shared" si="11"/>
        <v>-0.028422037596951874</v>
      </c>
      <c r="Q41">
        <f t="shared" si="12"/>
        <v>0.1611893851000842</v>
      </c>
      <c r="R41">
        <f>W$12^2-$B$6^2</f>
        <v>1160.0684</v>
      </c>
      <c r="S41">
        <f t="shared" si="13"/>
        <v>101.15129495460535</v>
      </c>
      <c r="T41">
        <f t="shared" si="14"/>
        <v>-91.189065278104</v>
      </c>
      <c r="U41">
        <f t="shared" si="15"/>
        <v>0.24014102403692358</v>
      </c>
      <c r="V41">
        <f t="shared" si="16"/>
        <v>-0.3273352747850737</v>
      </c>
      <c r="W41">
        <f t="shared" si="17"/>
        <v>-0.041700051207082284</v>
      </c>
      <c r="X41">
        <f t="shared" si="18"/>
        <v>0.23649274228785336</v>
      </c>
      <c r="Y41">
        <f>AD$12^2-$B$6^2</f>
        <v>407.55377599999997</v>
      </c>
      <c r="Z41">
        <f t="shared" si="19"/>
        <v>101.15129495460535</v>
      </c>
      <c r="AA41">
        <f t="shared" si="20"/>
        <v>-91.189065278104</v>
      </c>
      <c r="AB41">
        <f t="shared" si="21"/>
        <v>0.36493099195893963</v>
      </c>
      <c r="AC41">
        <f t="shared" si="22"/>
        <v>-0.61312227593469</v>
      </c>
      <c r="AD41">
        <f t="shared" si="23"/>
        <v>-0.06336960172785507</v>
      </c>
      <c r="AE41">
        <f t="shared" si="24"/>
        <v>0.3593868701955995</v>
      </c>
    </row>
    <row r="42" spans="1:31" ht="12.75">
      <c r="A42">
        <v>105</v>
      </c>
      <c r="B42">
        <f t="shared" si="26"/>
        <v>1.8325957145940461</v>
      </c>
      <c r="C42">
        <f>1/$B$6/SIN($B42)*(D$12-$B$5/PI()*$B42)</f>
        <v>0.4242935165615093</v>
      </c>
      <c r="D42">
        <f t="shared" si="1"/>
        <v>-0.10981524279964046</v>
      </c>
      <c r="E42">
        <f t="shared" si="25"/>
        <v>0.4098360655737704</v>
      </c>
      <c r="F42">
        <f t="shared" si="2"/>
        <v>-0.24353941466311524</v>
      </c>
      <c r="G42">
        <f t="shared" si="3"/>
        <v>0.4910122950302764</v>
      </c>
      <c r="H42">
        <f t="shared" si="4"/>
        <v>-0.41124881804727714</v>
      </c>
      <c r="I42">
        <f t="shared" si="5"/>
        <v>-0.362324343675759</v>
      </c>
      <c r="J42">
        <f t="shared" si="6"/>
        <v>0.5480917079881359</v>
      </c>
      <c r="K42">
        <f>P$12^2-$B$6^2</f>
        <v>2785.8716</v>
      </c>
      <c r="L42">
        <f t="shared" si="7"/>
        <v>150.76392924346885</v>
      </c>
      <c r="M42">
        <f t="shared" si="8"/>
        <v>-91.189065278104</v>
      </c>
      <c r="N42">
        <f t="shared" si="9"/>
        <v>0.15587536498310756</v>
      </c>
      <c r="O42">
        <f t="shared" si="10"/>
        <v>-0.20999269373704899</v>
      </c>
      <c r="P42">
        <f t="shared" si="11"/>
        <v>-0.04034351311993482</v>
      </c>
      <c r="Q42">
        <f t="shared" si="12"/>
        <v>0.15056404071941826</v>
      </c>
      <c r="R42">
        <f>W$12^2-$B$6^2</f>
        <v>1160.0684</v>
      </c>
      <c r="S42">
        <f t="shared" si="13"/>
        <v>150.76392924346885</v>
      </c>
      <c r="T42">
        <f t="shared" si="14"/>
        <v>-91.189065278104</v>
      </c>
      <c r="U42">
        <f t="shared" si="15"/>
        <v>0.22281984695374676</v>
      </c>
      <c r="V42">
        <f t="shared" si="16"/>
        <v>-0.35278108824216464</v>
      </c>
      <c r="W42">
        <f t="shared" si="17"/>
        <v>-0.05767002001845858</v>
      </c>
      <c r="X42">
        <f t="shared" si="18"/>
        <v>0.21522744478240158</v>
      </c>
      <c r="Y42">
        <f>AD$12^2-$B$6^2</f>
        <v>407.55377599999997</v>
      </c>
      <c r="Z42">
        <f t="shared" si="19"/>
        <v>150.76392924346885</v>
      </c>
      <c r="AA42">
        <f t="shared" si="20"/>
        <v>-91.189065278104</v>
      </c>
      <c r="AB42">
        <f t="shared" si="21"/>
        <v>0.32293391145429684</v>
      </c>
      <c r="AC42">
        <f t="shared" si="22"/>
        <v>-0.6928579266926415</v>
      </c>
      <c r="AD42">
        <f t="shared" si="23"/>
        <v>-0.08358144659382313</v>
      </c>
      <c r="AE42">
        <f t="shared" si="24"/>
        <v>0.3119302052582525</v>
      </c>
    </row>
    <row r="43" spans="1:31" ht="12.75">
      <c r="A43">
        <v>110</v>
      </c>
      <c r="B43">
        <f t="shared" si="26"/>
        <v>1.9198621771937625</v>
      </c>
      <c r="C43">
        <f>1/$B$6/SIN($B43)*(D$12-$B$5/PI()*$B43)</f>
        <v>0.4070625359197478</v>
      </c>
      <c r="D43">
        <f t="shared" si="1"/>
        <v>-0.1392235868777823</v>
      </c>
      <c r="E43">
        <f t="shared" si="25"/>
        <v>0.3825136612021858</v>
      </c>
      <c r="F43">
        <f t="shared" si="2"/>
        <v>-0.21712377164847715</v>
      </c>
      <c r="G43">
        <f t="shared" si="3"/>
        <v>0.4776770822328368</v>
      </c>
      <c r="H43">
        <f t="shared" si="4"/>
        <v>-0.37460892579411836</v>
      </c>
      <c r="I43">
        <f t="shared" si="5"/>
        <v>-0.3674047901439407</v>
      </c>
      <c r="J43">
        <f t="shared" si="6"/>
        <v>0.5247076587065758</v>
      </c>
      <c r="K43">
        <f>P$12^2-$B$6^2</f>
        <v>2785.8716</v>
      </c>
      <c r="L43">
        <f t="shared" si="7"/>
        <v>199.22915899704003</v>
      </c>
      <c r="M43">
        <f t="shared" si="8"/>
        <v>-91.189065278104</v>
      </c>
      <c r="N43">
        <f t="shared" si="9"/>
        <v>0.1486643459023402</v>
      </c>
      <c r="O43">
        <f t="shared" si="10"/>
        <v>-0.22017846701152557</v>
      </c>
      <c r="P43">
        <f t="shared" si="11"/>
        <v>-0.050846200892935185</v>
      </c>
      <c r="Q43">
        <f t="shared" si="12"/>
        <v>0.1396987888183929</v>
      </c>
      <c r="R43">
        <f>W$12^2-$B$6^2</f>
        <v>1160.0684</v>
      </c>
      <c r="S43">
        <f t="shared" si="13"/>
        <v>199.22915899704003</v>
      </c>
      <c r="T43">
        <f t="shared" si="14"/>
        <v>-91.189065278104</v>
      </c>
      <c r="U43">
        <f t="shared" si="15"/>
        <v>0.20735425137067381</v>
      </c>
      <c r="V43">
        <f t="shared" si="16"/>
        <v>-0.3790933996804114</v>
      </c>
      <c r="W43">
        <f t="shared" si="17"/>
        <v>-0.0709193307729846</v>
      </c>
      <c r="X43">
        <f t="shared" si="18"/>
        <v>0.19484925990160853</v>
      </c>
      <c r="Y43">
        <f>AD$12^2-$B$6^2</f>
        <v>407.55377599999997</v>
      </c>
      <c r="Z43">
        <f t="shared" si="19"/>
        <v>199.22915899704003</v>
      </c>
      <c r="AA43">
        <f t="shared" si="20"/>
        <v>-91.189065278104</v>
      </c>
      <c r="AB43">
        <f t="shared" si="21"/>
        <v>0.2880159615291981</v>
      </c>
      <c r="AC43">
        <f t="shared" si="22"/>
        <v>-0.7768573629079453</v>
      </c>
      <c r="AD43">
        <f t="shared" si="23"/>
        <v>-0.09850726044229663</v>
      </c>
      <c r="AE43">
        <f t="shared" si="24"/>
        <v>0.2706464737175456</v>
      </c>
    </row>
    <row r="44" spans="1:31" ht="12.75">
      <c r="A44">
        <v>115</v>
      </c>
      <c r="B44">
        <f t="shared" si="26"/>
        <v>2.007128639793479</v>
      </c>
      <c r="C44">
        <f>1/$B$6/SIN($B44)*(D$12-$B$5/PI()*$B44)</f>
        <v>0.3919101897954205</v>
      </c>
      <c r="D44">
        <f t="shared" si="1"/>
        <v>-0.16562840316980817</v>
      </c>
      <c r="E44">
        <f t="shared" si="25"/>
        <v>0.3551912568306011</v>
      </c>
      <c r="F44">
        <f t="shared" si="2"/>
        <v>-0.1912695989176484</v>
      </c>
      <c r="G44">
        <f t="shared" si="3"/>
        <v>0.4607064584102971</v>
      </c>
      <c r="H44">
        <f t="shared" si="4"/>
        <v>-0.3367078253769116</v>
      </c>
      <c r="I44">
        <f t="shared" si="5"/>
        <v>-0.3680520895485151</v>
      </c>
      <c r="J44">
        <f t="shared" si="6"/>
        <v>0.49883313872584384</v>
      </c>
      <c r="K44">
        <f>P$12^2-$B$6^2</f>
        <v>2785.8716</v>
      </c>
      <c r="L44">
        <f t="shared" si="7"/>
        <v>246.17813455278844</v>
      </c>
      <c r="M44">
        <f t="shared" si="8"/>
        <v>-91.189065278104</v>
      </c>
      <c r="N44">
        <f t="shared" si="9"/>
        <v>0.14205537746967611</v>
      </c>
      <c r="O44">
        <f t="shared" si="10"/>
        <v>-0.23042202529105754</v>
      </c>
      <c r="P44">
        <f t="shared" si="11"/>
        <v>-0.060035196697153424</v>
      </c>
      <c r="Q44">
        <f t="shared" si="12"/>
        <v>0.12874589479119816</v>
      </c>
      <c r="R44">
        <f>W$12^2-$B$6^2</f>
        <v>1160.0684</v>
      </c>
      <c r="S44">
        <f t="shared" si="13"/>
        <v>246.17813455278844</v>
      </c>
      <c r="T44">
        <f t="shared" si="14"/>
        <v>-91.189065278104</v>
      </c>
      <c r="U44">
        <f t="shared" si="15"/>
        <v>0.1936697418953081</v>
      </c>
      <c r="V44">
        <f t="shared" si="16"/>
        <v>-0.4058797586087953</v>
      </c>
      <c r="W44">
        <f t="shared" si="17"/>
        <v>-0.081848369671565</v>
      </c>
      <c r="X44">
        <f t="shared" si="18"/>
        <v>0.17552439519309587</v>
      </c>
      <c r="Y44">
        <f>AD$12^2-$B$6^2</f>
        <v>407.55377599999997</v>
      </c>
      <c r="Z44">
        <f t="shared" si="19"/>
        <v>246.17813455278844</v>
      </c>
      <c r="AA44">
        <f t="shared" si="20"/>
        <v>-91.189065278104</v>
      </c>
      <c r="AB44">
        <f t="shared" si="21"/>
        <v>0.2591963691988519</v>
      </c>
      <c r="AC44">
        <f t="shared" si="22"/>
        <v>-0.8632347784830011</v>
      </c>
      <c r="AD44">
        <f t="shared" si="23"/>
        <v>-0.10954111900031933</v>
      </c>
      <c r="AE44">
        <f t="shared" si="24"/>
        <v>0.234911687776546</v>
      </c>
    </row>
    <row r="45" spans="1:31" ht="12.75">
      <c r="A45">
        <v>120</v>
      </c>
      <c r="B45">
        <f t="shared" si="26"/>
        <v>2.0943951023931953</v>
      </c>
      <c r="C45">
        <f>1/$B$6/SIN($B45)*(D$12-$B$5/PI()*$B45)</f>
        <v>0.3785903404522136</v>
      </c>
      <c r="D45">
        <f t="shared" si="1"/>
        <v>-0.18929517022610673</v>
      </c>
      <c r="E45">
        <f t="shared" si="25"/>
        <v>0.3278688524590164</v>
      </c>
      <c r="F45">
        <f t="shared" si="2"/>
        <v>-0.16622161609244995</v>
      </c>
      <c r="G45">
        <f t="shared" si="3"/>
        <v>0.4402295802570897</v>
      </c>
      <c r="H45">
        <f t="shared" si="4"/>
        <v>-0.29813919195377514</v>
      </c>
      <c r="I45">
        <f t="shared" si="5"/>
        <v>-0.3640669323227107</v>
      </c>
      <c r="J45">
        <f t="shared" si="6"/>
        <v>0.4705653078901155</v>
      </c>
      <c r="K45">
        <f>P$12^2-$B$6^2</f>
        <v>2785.8716</v>
      </c>
      <c r="L45">
        <f t="shared" si="7"/>
        <v>291.2535458581683</v>
      </c>
      <c r="M45">
        <f t="shared" si="8"/>
        <v>-91.189065278104</v>
      </c>
      <c r="N45">
        <f t="shared" si="9"/>
        <v>0.13604870810394523</v>
      </c>
      <c r="O45">
        <f t="shared" si="10"/>
        <v>-0.24059535909036123</v>
      </c>
      <c r="P45">
        <f t="shared" si="11"/>
        <v>-0.06802435405197259</v>
      </c>
      <c r="Q45">
        <f t="shared" si="12"/>
        <v>0.11782163737007041</v>
      </c>
      <c r="R45">
        <f>W$12^2-$B$6^2</f>
        <v>1160.0684</v>
      </c>
      <c r="S45">
        <f t="shared" si="13"/>
        <v>291.2535458581683</v>
      </c>
      <c r="T45">
        <f t="shared" si="14"/>
        <v>-91.189065278104</v>
      </c>
      <c r="U45">
        <f t="shared" si="15"/>
        <v>0.1816561786352554</v>
      </c>
      <c r="V45">
        <f t="shared" si="16"/>
        <v>-0.4327220173893912</v>
      </c>
      <c r="W45">
        <f t="shared" si="17"/>
        <v>-0.09082808931762766</v>
      </c>
      <c r="X45">
        <f t="shared" si="18"/>
        <v>0.15731886545253518</v>
      </c>
      <c r="Y45">
        <f>AD$12^2-$B$6^2</f>
        <v>407.55377599999997</v>
      </c>
      <c r="Z45">
        <f t="shared" si="19"/>
        <v>291.2535458581683</v>
      </c>
      <c r="AA45">
        <f t="shared" si="20"/>
        <v>-91.189065278104</v>
      </c>
      <c r="AB45">
        <f t="shared" si="21"/>
        <v>0.23549135138863683</v>
      </c>
      <c r="AC45">
        <f t="shared" si="22"/>
        <v>-0.9501296715551719</v>
      </c>
      <c r="AD45">
        <f t="shared" si="23"/>
        <v>-0.11774567569431836</v>
      </c>
      <c r="AE45">
        <f t="shared" si="24"/>
        <v>0.20394149267408734</v>
      </c>
    </row>
    <row r="46" spans="1:31" ht="12.75">
      <c r="A46">
        <v>125</v>
      </c>
      <c r="B46">
        <f t="shared" si="26"/>
        <v>2.1816615649929116</v>
      </c>
      <c r="C46">
        <f>1/$B$6/SIN($B46)*(D$12-$B$5/PI()*$B46)</f>
        <v>0.36689946656765066</v>
      </c>
      <c r="D46">
        <f t="shared" si="1"/>
        <v>-0.21044488853297275</v>
      </c>
      <c r="E46">
        <f t="shared" si="25"/>
        <v>0.3005464480874317</v>
      </c>
      <c r="F46">
        <f t="shared" si="2"/>
        <v>-0.14221550090846638</v>
      </c>
      <c r="G46">
        <f t="shared" si="3"/>
        <v>0.41640228918023764</v>
      </c>
      <c r="H46">
        <f t="shared" si="4"/>
        <v>-0.25952532622365065</v>
      </c>
      <c r="I46">
        <f t="shared" si="5"/>
        <v>-0.3553346594151716</v>
      </c>
      <c r="J46">
        <f t="shared" si="6"/>
        <v>0.44001831227028304</v>
      </c>
      <c r="K46">
        <f>P$12^2-$B$6^2</f>
        <v>2785.8716</v>
      </c>
      <c r="L46">
        <f t="shared" si="7"/>
        <v>334.1123418158683</v>
      </c>
      <c r="M46">
        <f t="shared" si="8"/>
        <v>-91.189065278104</v>
      </c>
      <c r="N46">
        <f t="shared" si="9"/>
        <v>0.1306349988048255</v>
      </c>
      <c r="O46">
        <f t="shared" si="10"/>
        <v>-0.2505659898152756</v>
      </c>
      <c r="P46">
        <f t="shared" si="11"/>
        <v>-0.07492915707719493</v>
      </c>
      <c r="Q46">
        <f t="shared" si="12"/>
        <v>0.10700992632666283</v>
      </c>
      <c r="R46">
        <f>W$12^2-$B$6^2</f>
        <v>1160.0684</v>
      </c>
      <c r="S46">
        <f t="shared" si="13"/>
        <v>334.1123418158683</v>
      </c>
      <c r="T46">
        <f t="shared" si="14"/>
        <v>-91.189065278104</v>
      </c>
      <c r="U46">
        <f t="shared" si="15"/>
        <v>0.1711836964410894</v>
      </c>
      <c r="V46">
        <f t="shared" si="16"/>
        <v>-0.4591945946052565</v>
      </c>
      <c r="W46">
        <f t="shared" si="17"/>
        <v>-0.09818693456607927</v>
      </c>
      <c r="X46">
        <f t="shared" si="18"/>
        <v>0.14022547488866463</v>
      </c>
      <c r="Y46">
        <f>AD$12^2-$B$6^2</f>
        <v>407.55377599999997</v>
      </c>
      <c r="Z46">
        <f t="shared" si="19"/>
        <v>334.1123418158683</v>
      </c>
      <c r="AA46">
        <f t="shared" si="20"/>
        <v>-91.189065278104</v>
      </c>
      <c r="AB46">
        <f t="shared" si="21"/>
        <v>0.21601170267123776</v>
      </c>
      <c r="AC46">
        <f t="shared" si="22"/>
        <v>-1.035811104593276</v>
      </c>
      <c r="AD46">
        <f t="shared" si="23"/>
        <v>-0.12389922262829024</v>
      </c>
      <c r="AE46">
        <f t="shared" si="24"/>
        <v>0.17694642783349032</v>
      </c>
    </row>
    <row r="47" spans="1:31" ht="12.75">
      <c r="A47">
        <v>130</v>
      </c>
      <c r="B47">
        <f t="shared" si="26"/>
        <v>2.2689280275926285</v>
      </c>
      <c r="C47">
        <f>1/$B$6/SIN($B47)*(D$12-$B$5/PI()*$B47)</f>
        <v>0.3566686582875078</v>
      </c>
      <c r="D47">
        <f t="shared" si="1"/>
        <v>-0.22926219431073225</v>
      </c>
      <c r="E47">
        <f t="shared" si="25"/>
        <v>0.27322404371584696</v>
      </c>
      <c r="F47">
        <f t="shared" si="2"/>
        <v>-0.11947595242937262</v>
      </c>
      <c r="G47">
        <f t="shared" si="3"/>
        <v>0.3894059252521471</v>
      </c>
      <c r="H47">
        <f t="shared" si="4"/>
        <v>-0.22150458327991232</v>
      </c>
      <c r="I47">
        <f t="shared" si="5"/>
        <v>-0.3418291933354711</v>
      </c>
      <c r="J47">
        <f t="shared" si="6"/>
        <v>0.40732232670255936</v>
      </c>
      <c r="K47">
        <f>P$12^2-$B$6^2</f>
        <v>2785.8716</v>
      </c>
      <c r="L47">
        <f t="shared" si="7"/>
        <v>374.42834110980203</v>
      </c>
      <c r="M47">
        <f t="shared" si="8"/>
        <v>-91.189065278104</v>
      </c>
      <c r="N47">
        <f t="shared" si="9"/>
        <v>0.12579793456483152</v>
      </c>
      <c r="O47">
        <f t="shared" si="10"/>
        <v>-0.26020051834141406</v>
      </c>
      <c r="P47">
        <f t="shared" si="11"/>
        <v>-0.08086135366243175</v>
      </c>
      <c r="Q47">
        <f t="shared" si="12"/>
        <v>0.09636680872923399</v>
      </c>
      <c r="R47">
        <f>W$12^2-$B$6^2</f>
        <v>1160.0684</v>
      </c>
      <c r="S47">
        <f t="shared" si="13"/>
        <v>374.42834110980203</v>
      </c>
      <c r="T47">
        <f t="shared" si="14"/>
        <v>-91.189065278104</v>
      </c>
      <c r="U47">
        <f t="shared" si="15"/>
        <v>0.1621157197030602</v>
      </c>
      <c r="V47">
        <f t="shared" si="16"/>
        <v>-0.48487974043649457</v>
      </c>
      <c r="W47">
        <f t="shared" si="17"/>
        <v>-0.10420597596054308</v>
      </c>
      <c r="X47">
        <f t="shared" si="18"/>
        <v>0.12418784622076309</v>
      </c>
      <c r="Y47">
        <f>AD$12^2-$B$6^2</f>
        <v>407.55377599999997</v>
      </c>
      <c r="Z47">
        <f t="shared" si="19"/>
        <v>374.42834110980203</v>
      </c>
      <c r="AA47">
        <f t="shared" si="20"/>
        <v>-91.189065278104</v>
      </c>
      <c r="AB47">
        <f t="shared" si="21"/>
        <v>0.20000231838179794</v>
      </c>
      <c r="AC47">
        <f t="shared" si="22"/>
        <v>-1.1187236336023005</v>
      </c>
      <c r="AD47">
        <f t="shared" si="23"/>
        <v>-0.1285590121644021</v>
      </c>
      <c r="AE47">
        <f t="shared" si="24"/>
        <v>0.15321066460728894</v>
      </c>
    </row>
    <row r="48" spans="1:31" ht="12.75">
      <c r="A48">
        <v>135</v>
      </c>
      <c r="B48">
        <f t="shared" si="26"/>
        <v>2.356194490192345</v>
      </c>
      <c r="C48">
        <f>1/$B$6/SIN($B48)*(D$12-$B$5/PI()*$B48)</f>
        <v>0.3477574333704332</v>
      </c>
      <c r="D48">
        <f t="shared" si="1"/>
        <v>-0.24590163934426226</v>
      </c>
      <c r="E48">
        <f t="shared" si="25"/>
        <v>0.2459016393442623</v>
      </c>
      <c r="F48">
        <f t="shared" si="2"/>
        <v>-0.0982148469433674</v>
      </c>
      <c r="G48">
        <f t="shared" si="3"/>
        <v>0.35944594710316163</v>
      </c>
      <c r="H48">
        <f t="shared" si="4"/>
        <v>-0.1847182823798127</v>
      </c>
      <c r="I48">
        <f t="shared" si="5"/>
        <v>-0.3236150509535206</v>
      </c>
      <c r="J48">
        <f t="shared" si="6"/>
        <v>0.37262252353957076</v>
      </c>
      <c r="K48">
        <f>P$12^2-$B$6^2</f>
        <v>2785.8716</v>
      </c>
      <c r="L48">
        <f t="shared" si="7"/>
        <v>411.89471464187596</v>
      </c>
      <c r="M48">
        <f t="shared" si="8"/>
        <v>-91.189065278104</v>
      </c>
      <c r="N48">
        <f t="shared" si="9"/>
        <v>0.12151664458701879</v>
      </c>
      <c r="O48">
        <f t="shared" si="10"/>
        <v>-0.26936793631269484</v>
      </c>
      <c r="P48">
        <f t="shared" si="11"/>
        <v>-0.08592524341451654</v>
      </c>
      <c r="Q48">
        <f t="shared" si="12"/>
        <v>0.08592524341451656</v>
      </c>
      <c r="R48">
        <f>W$12^2-$B$6^2</f>
        <v>1160.0684</v>
      </c>
      <c r="S48">
        <f t="shared" si="13"/>
        <v>411.89471464187596</v>
      </c>
      <c r="T48">
        <f t="shared" si="14"/>
        <v>-91.189065278104</v>
      </c>
      <c r="U48">
        <f t="shared" si="15"/>
        <v>0.15431848767738376</v>
      </c>
      <c r="V48">
        <f t="shared" si="16"/>
        <v>-0.5093792018920593</v>
      </c>
      <c r="W48">
        <f t="shared" si="17"/>
        <v>-0.10911964909913072</v>
      </c>
      <c r="X48">
        <f t="shared" si="18"/>
        <v>0.10911964909913074</v>
      </c>
      <c r="Y48">
        <f>AD$12^2-$B$6^2</f>
        <v>407.55377599999997</v>
      </c>
      <c r="Z48">
        <f t="shared" si="19"/>
        <v>411.89471464187596</v>
      </c>
      <c r="AA48">
        <f t="shared" si="20"/>
        <v>-91.189065278104</v>
      </c>
      <c r="AB48">
        <f t="shared" si="21"/>
        <v>0.18684582494489707</v>
      </c>
      <c r="AC48">
        <f t="shared" si="22"/>
        <v>-1.1974970295159375</v>
      </c>
      <c r="AD48">
        <f t="shared" si="23"/>
        <v>-0.13211994985493128</v>
      </c>
      <c r="AE48">
        <f t="shared" si="24"/>
        <v>0.1321199498549313</v>
      </c>
    </row>
    <row r="49" spans="1:31" ht="12.75">
      <c r="A49">
        <v>140</v>
      </c>
      <c r="B49">
        <f t="shared" si="26"/>
        <v>2.443460952792061</v>
      </c>
      <c r="C49">
        <f>1/$B$6/SIN($B49)*(D$12-$B$5/PI()*$B49)</f>
        <v>0.3400489239039153</v>
      </c>
      <c r="D49">
        <f t="shared" si="1"/>
        <v>-0.2604925885451825</v>
      </c>
      <c r="E49">
        <f t="shared" si="25"/>
        <v>0.21857923497267764</v>
      </c>
      <c r="F49">
        <f t="shared" si="2"/>
        <v>-0.07862950113510538</v>
      </c>
      <c r="G49">
        <f t="shared" si="3"/>
        <v>0.32675036825732423</v>
      </c>
      <c r="H49">
        <f t="shared" si="4"/>
        <v>-0.14979739576655712</v>
      </c>
      <c r="I49">
        <f t="shared" si="5"/>
        <v>-0.30084737297608233</v>
      </c>
      <c r="J49">
        <f t="shared" si="6"/>
        <v>0.33607796953244723</v>
      </c>
      <c r="K49">
        <f>P$12^2-$B$6^2</f>
        <v>2785.8716</v>
      </c>
      <c r="L49">
        <f t="shared" si="7"/>
        <v>446.22632068669674</v>
      </c>
      <c r="M49">
        <f t="shared" si="8"/>
        <v>-91.189065278104</v>
      </c>
      <c r="N49">
        <f t="shared" si="9"/>
        <v>0.11776780939762586</v>
      </c>
      <c r="O49">
        <f t="shared" si="10"/>
        <v>-0.2779425714673123</v>
      </c>
      <c r="P49">
        <f t="shared" si="11"/>
        <v>-0.09021537596734623</v>
      </c>
      <c r="Q49">
        <f t="shared" si="12"/>
        <v>0.07569968870071991</v>
      </c>
      <c r="R49">
        <f>W$12^2-$B$6^2</f>
        <v>1160.0684</v>
      </c>
      <c r="S49">
        <f t="shared" si="13"/>
        <v>446.22632068669674</v>
      </c>
      <c r="T49">
        <f t="shared" si="14"/>
        <v>-91.189065278104</v>
      </c>
      <c r="U49">
        <f t="shared" si="15"/>
        <v>0.1476673066941722</v>
      </c>
      <c r="V49">
        <f t="shared" si="16"/>
        <v>-0.5323224879633944</v>
      </c>
      <c r="W49">
        <f t="shared" si="17"/>
        <v>-0.11311971972341646</v>
      </c>
      <c r="X49">
        <f t="shared" si="18"/>
        <v>0.09491871509879607</v>
      </c>
      <c r="Y49">
        <f>AD$12^2-$B$6^2</f>
        <v>407.55377599999997</v>
      </c>
      <c r="Z49">
        <f t="shared" si="19"/>
        <v>446.22632068669674</v>
      </c>
      <c r="AA49">
        <f t="shared" si="20"/>
        <v>-91.189065278104</v>
      </c>
      <c r="AB49">
        <f t="shared" si="21"/>
        <v>0.17604891778558396</v>
      </c>
      <c r="AC49">
        <f t="shared" si="22"/>
        <v>-1.270938345792495</v>
      </c>
      <c r="AD49">
        <f t="shared" si="23"/>
        <v>-0.13486129518675638</v>
      </c>
      <c r="AE49">
        <f t="shared" si="24"/>
        <v>0.11316206305129761</v>
      </c>
    </row>
    <row r="50" spans="1:31" ht="12.75">
      <c r="A50">
        <v>145</v>
      </c>
      <c r="B50">
        <f t="shared" si="26"/>
        <v>2.5307274153917776</v>
      </c>
      <c r="C50">
        <f>1/$B$6/SIN($B50)*(D$12-$B$5/PI()*$B50)</f>
        <v>0.33344610845212236</v>
      </c>
      <c r="D50">
        <f t="shared" si="1"/>
        <v>-0.2731430613987648</v>
      </c>
      <c r="E50">
        <f t="shared" si="25"/>
        <v>0.19125683060109286</v>
      </c>
      <c r="F50">
        <f t="shared" si="2"/>
        <v>-0.06090105627100364</v>
      </c>
      <c r="G50">
        <f t="shared" si="3"/>
        <v>0.2915680218117819</v>
      </c>
      <c r="H50">
        <f t="shared" si="4"/>
        <v>-0.11734932216097446</v>
      </c>
      <c r="I50">
        <f t="shared" si="5"/>
        <v>-0.2737699519423552</v>
      </c>
      <c r="J50">
        <f t="shared" si="6"/>
        <v>0.2978604539010838</v>
      </c>
      <c r="K50">
        <f>P$12^2-$B$6^2</f>
        <v>2785.8716</v>
      </c>
      <c r="L50">
        <f t="shared" si="7"/>
        <v>477.16187499227254</v>
      </c>
      <c r="M50">
        <f t="shared" si="8"/>
        <v>-91.189065278104</v>
      </c>
      <c r="N50">
        <f t="shared" si="9"/>
        <v>0.11452740079868051</v>
      </c>
      <c r="O50">
        <f t="shared" si="10"/>
        <v>-0.28580660655686135</v>
      </c>
      <c r="P50">
        <f t="shared" si="11"/>
        <v>-0.09381535449134383</v>
      </c>
      <c r="Q50">
        <f t="shared" si="12"/>
        <v>0.06569021841465515</v>
      </c>
      <c r="R50">
        <f>W$12^2-$B$6^2</f>
        <v>1160.0684</v>
      </c>
      <c r="S50">
        <f t="shared" si="13"/>
        <v>477.16187499227254</v>
      </c>
      <c r="T50">
        <f t="shared" si="14"/>
        <v>-91.189065278104</v>
      </c>
      <c r="U50">
        <f t="shared" si="15"/>
        <v>0.14205015599423915</v>
      </c>
      <c r="V50">
        <f t="shared" si="16"/>
        <v>-0.5533723461274007</v>
      </c>
      <c r="W50">
        <f t="shared" si="17"/>
        <v>-0.11636067567425115</v>
      </c>
      <c r="X50">
        <f t="shared" si="18"/>
        <v>0.08147662225828592</v>
      </c>
      <c r="Y50">
        <f>AD$12^2-$B$6^2</f>
        <v>407.55377599999997</v>
      </c>
      <c r="Z50">
        <f t="shared" si="19"/>
        <v>477.16187499227254</v>
      </c>
      <c r="AA50">
        <f t="shared" si="20"/>
        <v>-91.189065278104</v>
      </c>
      <c r="AB50">
        <f t="shared" si="21"/>
        <v>0.16722297083756682</v>
      </c>
      <c r="AC50">
        <f t="shared" si="22"/>
        <v>-1.338017852620904</v>
      </c>
      <c r="AD50">
        <f t="shared" si="23"/>
        <v>-0.1369810384136713</v>
      </c>
      <c r="AE50">
        <f t="shared" si="24"/>
        <v>0.09591515568904653</v>
      </c>
    </row>
    <row r="51" spans="1:31" ht="12.75">
      <c r="A51">
        <v>150</v>
      </c>
      <c r="B51">
        <f t="shared" si="26"/>
        <v>2.6179938779914944</v>
      </c>
      <c r="C51">
        <f>1/$B$6/SIN($B51)*(D$12-$B$5/PI()*$B51)</f>
        <v>0.32786885245901626</v>
      </c>
      <c r="D51">
        <f t="shared" si="1"/>
        <v>-0.28394275533916014</v>
      </c>
      <c r="E51">
        <f t="shared" si="25"/>
        <v>0.1639344262295081</v>
      </c>
      <c r="F51">
        <f t="shared" si="2"/>
        <v>-0.04519299617319135</v>
      </c>
      <c r="G51">
        <f t="shared" si="3"/>
        <v>0.25416666666666665</v>
      </c>
      <c r="H51">
        <f t="shared" si="4"/>
        <v>-0.08794505057421667</v>
      </c>
      <c r="I51">
        <f t="shared" si="5"/>
        <v>-0.24271128821514049</v>
      </c>
      <c r="J51">
        <f t="shared" si="6"/>
        <v>0.25815325166953546</v>
      </c>
      <c r="K51">
        <f>P$12^2-$B$6^2</f>
        <v>2785.8716</v>
      </c>
      <c r="L51">
        <f t="shared" si="7"/>
        <v>504.4659393109398</v>
      </c>
      <c r="M51">
        <f t="shared" si="8"/>
        <v>-91.189065278104</v>
      </c>
      <c r="N51">
        <f t="shared" si="9"/>
        <v>0.11177205338093898</v>
      </c>
      <c r="O51">
        <f t="shared" si="10"/>
        <v>-0.2928521646505825</v>
      </c>
      <c r="P51">
        <f t="shared" si="11"/>
        <v>-0.09679743766104353</v>
      </c>
      <c r="Q51">
        <f t="shared" si="12"/>
        <v>0.055886026690469486</v>
      </c>
      <c r="R51">
        <f>W$12^2-$B$6^2</f>
        <v>1160.0684</v>
      </c>
      <c r="S51">
        <f t="shared" si="13"/>
        <v>504.4659393109398</v>
      </c>
      <c r="T51">
        <f t="shared" si="14"/>
        <v>-91.189065278104</v>
      </c>
      <c r="U51">
        <f t="shared" si="15"/>
        <v>0.13736937905330726</v>
      </c>
      <c r="V51">
        <f t="shared" si="16"/>
        <v>-0.572228167820366</v>
      </c>
      <c r="W51">
        <f t="shared" si="17"/>
        <v>-0.11896537196225804</v>
      </c>
      <c r="X51">
        <f t="shared" si="18"/>
        <v>0.06868468952665362</v>
      </c>
      <c r="Y51">
        <f>AD$12^2-$B$6^2</f>
        <v>407.55377599999997</v>
      </c>
      <c r="Z51">
        <f t="shared" si="19"/>
        <v>504.4659393109398</v>
      </c>
      <c r="AA51">
        <f t="shared" si="20"/>
        <v>-91.189065278104</v>
      </c>
      <c r="AB51">
        <f t="shared" si="21"/>
        <v>0.16006479398908288</v>
      </c>
      <c r="AC51">
        <f t="shared" si="22"/>
        <v>-1.397854673553197</v>
      </c>
      <c r="AD51">
        <f t="shared" si="23"/>
        <v>-0.1386201778460685</v>
      </c>
      <c r="AE51">
        <f t="shared" si="24"/>
        <v>0.08003239699454143</v>
      </c>
    </row>
    <row r="52" spans="1:31" ht="12.75">
      <c r="A52">
        <v>155</v>
      </c>
      <c r="B52">
        <f t="shared" si="26"/>
        <v>2.705260340591211</v>
      </c>
      <c r="C52">
        <f>1/$B$6/SIN($B52)*(D$12-$B$5/PI()*$B52)</f>
        <v>0.3232515823978821</v>
      </c>
      <c r="D52">
        <f t="shared" si="1"/>
        <v>-0.2929654262991198</v>
      </c>
      <c r="E52">
        <f t="shared" si="25"/>
        <v>0.13661202185792343</v>
      </c>
      <c r="F52">
        <f t="shared" si="2"/>
        <v>-0.03164981069528032</v>
      </c>
      <c r="G52">
        <f t="shared" si="3"/>
        <v>0.21483094971818892</v>
      </c>
      <c r="H52">
        <f t="shared" si="4"/>
        <v>-0.06210701264663622</v>
      </c>
      <c r="I52">
        <f t="shared" si="5"/>
        <v>-0.2080787506065352</v>
      </c>
      <c r="J52">
        <f t="shared" si="6"/>
        <v>0.21714982724806875</v>
      </c>
      <c r="K52">
        <f>P$12^2-$B$6^2</f>
        <v>2785.8716</v>
      </c>
      <c r="L52">
        <f t="shared" si="7"/>
        <v>527.9307132265882</v>
      </c>
      <c r="M52">
        <f t="shared" si="8"/>
        <v>-91.189065278104</v>
      </c>
      <c r="N52">
        <f t="shared" si="9"/>
        <v>0.1094801009252561</v>
      </c>
      <c r="O52">
        <f t="shared" si="10"/>
        <v>-0.2989829887204396</v>
      </c>
      <c r="P52">
        <f t="shared" si="11"/>
        <v>-0.09922266799411796</v>
      </c>
      <c r="Q52">
        <f t="shared" si="12"/>
        <v>0.046268289948228083</v>
      </c>
      <c r="R52">
        <f>W$12^2-$B$6^2</f>
        <v>1160.0684</v>
      </c>
      <c r="S52">
        <f t="shared" si="13"/>
        <v>527.9307132265882</v>
      </c>
      <c r="T52">
        <f t="shared" si="14"/>
        <v>-91.189065278104</v>
      </c>
      <c r="U52">
        <f t="shared" si="15"/>
        <v>0.13354212160559426</v>
      </c>
      <c r="V52">
        <f t="shared" si="16"/>
        <v>-0.5886279710491169</v>
      </c>
      <c r="W52">
        <f t="shared" si="17"/>
        <v>-0.12103026470854533</v>
      </c>
      <c r="X52">
        <f t="shared" si="18"/>
        <v>0.05643733930212135</v>
      </c>
      <c r="Y52">
        <f>AD$12^2-$B$6^2</f>
        <v>407.55377599999997</v>
      </c>
      <c r="Z52">
        <f t="shared" si="19"/>
        <v>527.9307132265882</v>
      </c>
      <c r="AA52">
        <f t="shared" si="20"/>
        <v>-91.189065278104</v>
      </c>
      <c r="AB52">
        <f t="shared" si="21"/>
        <v>0.1543399502893787</v>
      </c>
      <c r="AC52">
        <f t="shared" si="22"/>
        <v>-1.449704499252822</v>
      </c>
      <c r="AD52">
        <f t="shared" si="23"/>
        <v>-0.13987949879811337</v>
      </c>
      <c r="AE52">
        <f t="shared" si="24"/>
        <v>0.06522688150844319</v>
      </c>
    </row>
    <row r="53" spans="1:31" ht="12.75">
      <c r="A53">
        <v>160</v>
      </c>
      <c r="B53">
        <f t="shared" si="26"/>
        <v>2.792526803190927</v>
      </c>
      <c r="C53">
        <f>1/$B$6/SIN($B53)*(D$12-$B$5/PI()*$B53)</f>
        <v>0.3195414644986978</v>
      </c>
      <c r="D53">
        <f t="shared" si="1"/>
        <v>-0.30027075622454863</v>
      </c>
      <c r="E53">
        <f t="shared" si="25"/>
        <v>0.10928961748633875</v>
      </c>
      <c r="F53">
        <f t="shared" si="2"/>
        <v>-0.02039581525976377</v>
      </c>
      <c r="G53">
        <f t="shared" si="3"/>
        <v>0.17386023952388166</v>
      </c>
      <c r="H53">
        <f t="shared" si="4"/>
        <v>-0.040297906946080486</v>
      </c>
      <c r="I53">
        <f t="shared" si="5"/>
        <v>-0.1703509637870504</v>
      </c>
      <c r="J53">
        <f t="shared" si="6"/>
        <v>0.17505248403667945</v>
      </c>
      <c r="K53">
        <f>P$12^2-$B$6^2</f>
        <v>2785.8716</v>
      </c>
      <c r="L53">
        <f t="shared" si="7"/>
        <v>547.3776156413021</v>
      </c>
      <c r="M53">
        <f t="shared" si="8"/>
        <v>-91.189065278104</v>
      </c>
      <c r="N53">
        <f t="shared" si="9"/>
        <v>0.10763232909478891</v>
      </c>
      <c r="O53">
        <f t="shared" si="10"/>
        <v>-0.30411576201441887</v>
      </c>
      <c r="P53">
        <f t="shared" si="11"/>
        <v>-0.10114130540837356</v>
      </c>
      <c r="Q53">
        <f t="shared" si="12"/>
        <v>0.03681242462347526</v>
      </c>
      <c r="R53">
        <f>W$12^2-$B$6^2</f>
        <v>1160.0684</v>
      </c>
      <c r="S53">
        <f t="shared" si="13"/>
        <v>547.3776156413021</v>
      </c>
      <c r="T53">
        <f t="shared" si="14"/>
        <v>-91.189065278104</v>
      </c>
      <c r="U53">
        <f t="shared" si="15"/>
        <v>0.13050003713181135</v>
      </c>
      <c r="V53">
        <f t="shared" si="16"/>
        <v>-0.6023494691491839</v>
      </c>
      <c r="W53">
        <f t="shared" si="17"/>
        <v>-0.12262992190505016</v>
      </c>
      <c r="X53">
        <f t="shared" si="18"/>
        <v>0.04463364140382723</v>
      </c>
      <c r="Y53">
        <f>AD$12^2-$B$6^2</f>
        <v>407.55377599999997</v>
      </c>
      <c r="Z53">
        <f t="shared" si="19"/>
        <v>547.3776156413021</v>
      </c>
      <c r="AA53">
        <f t="shared" si="20"/>
        <v>-91.189065278104</v>
      </c>
      <c r="AB53">
        <f t="shared" si="21"/>
        <v>0.14986926781029739</v>
      </c>
      <c r="AC53">
        <f t="shared" si="22"/>
        <v>-1.492949979792959</v>
      </c>
      <c r="AD53">
        <f t="shared" si="23"/>
        <v>-0.14083104504392352</v>
      </c>
      <c r="AE53">
        <f t="shared" si="24"/>
        <v>0.05125830845659096</v>
      </c>
    </row>
    <row r="54" spans="1:31" ht="12.75">
      <c r="A54">
        <v>165</v>
      </c>
      <c r="B54">
        <f t="shared" si="26"/>
        <v>2.8797932657906435</v>
      </c>
      <c r="C54">
        <f>1/$B$6/SIN($B54)*(D$12-$B$5/PI()*$B54)</f>
        <v>0.31669699222592373</v>
      </c>
      <c r="D54">
        <f t="shared" si="1"/>
        <v>-0.305905803899088</v>
      </c>
      <c r="E54">
        <f t="shared" si="25"/>
        <v>0.0819672131147541</v>
      </c>
      <c r="F54">
        <f t="shared" si="2"/>
        <v>-0.011534135781286873</v>
      </c>
      <c r="G54">
        <f t="shared" si="3"/>
        <v>0.13156634792711486</v>
      </c>
      <c r="H54">
        <f t="shared" si="4"/>
        <v>-0.022910756903052082</v>
      </c>
      <c r="I54">
        <f t="shared" si="5"/>
        <v>-0.13006858734232896</v>
      </c>
      <c r="J54">
        <f t="shared" si="6"/>
        <v>0.13207096651081118</v>
      </c>
      <c r="K54">
        <f>P$12^2-$B$6^2</f>
        <v>2785.8716</v>
      </c>
      <c r="L54">
        <f t="shared" si="7"/>
        <v>562.6586438853448</v>
      </c>
      <c r="M54">
        <f t="shared" si="8"/>
        <v>-91.189065278104</v>
      </c>
      <c r="N54">
        <f t="shared" si="9"/>
        <v>0.10621250125751708</v>
      </c>
      <c r="O54">
        <f t="shared" si="10"/>
        <v>-0.3081811217371346</v>
      </c>
      <c r="P54">
        <f t="shared" si="11"/>
        <v>-0.10259339803939588</v>
      </c>
      <c r="Q54">
        <f t="shared" si="12"/>
        <v>0.027489818153420883</v>
      </c>
      <c r="R54">
        <f>W$12^2-$B$6^2</f>
        <v>1160.0684</v>
      </c>
      <c r="S54">
        <f t="shared" si="13"/>
        <v>562.6586438853448</v>
      </c>
      <c r="T54">
        <f t="shared" si="14"/>
        <v>-91.189065278104</v>
      </c>
      <c r="U54">
        <f t="shared" si="15"/>
        <v>0.12818863436088396</v>
      </c>
      <c r="V54">
        <f t="shared" si="16"/>
        <v>-0.6132105898639773</v>
      </c>
      <c r="W54">
        <f t="shared" si="17"/>
        <v>-0.12382071256590407</v>
      </c>
      <c r="X54">
        <f t="shared" si="18"/>
        <v>0.0331776599382802</v>
      </c>
      <c r="Y54">
        <f>AD$12^2-$B$6^2</f>
        <v>407.55377599999997</v>
      </c>
      <c r="Z54">
        <f t="shared" si="19"/>
        <v>562.6586438853448</v>
      </c>
      <c r="AA54">
        <f t="shared" si="20"/>
        <v>-91.189065278104</v>
      </c>
      <c r="AB54">
        <f t="shared" si="21"/>
        <v>0.14651840389832865</v>
      </c>
      <c r="AC54">
        <f t="shared" si="22"/>
        <v>-1.5270936237077137</v>
      </c>
      <c r="AD54">
        <f t="shared" si="23"/>
        <v>-0.14152591035204853</v>
      </c>
      <c r="AE54">
        <f t="shared" si="24"/>
        <v>0.037921753386910916</v>
      </c>
    </row>
    <row r="55" spans="1:31" ht="12.75">
      <c r="A55">
        <v>170</v>
      </c>
      <c r="B55">
        <f t="shared" si="26"/>
        <v>2.9670597283903604</v>
      </c>
      <c r="C55">
        <f>1/$B$6/SIN($B55)*(D$12-$B$5/PI()*$B55)</f>
        <v>0.3146869116471928</v>
      </c>
      <c r="D55">
        <f t="shared" si="1"/>
        <v>-0.3099061103616232</v>
      </c>
      <c r="E55">
        <f t="shared" si="25"/>
        <v>0.05464480874316933</v>
      </c>
      <c r="F55">
        <f t="shared" si="2"/>
        <v>-0.005145866991821594</v>
      </c>
      <c r="G55">
        <f t="shared" si="3"/>
        <v>0.08827115698068956</v>
      </c>
      <c r="H55">
        <f t="shared" si="4"/>
        <v>-0.01026043584073276</v>
      </c>
      <c r="I55">
        <f t="shared" si="5"/>
        <v>-0.08782369018758698</v>
      </c>
      <c r="J55">
        <f t="shared" si="6"/>
        <v>0.08842102183195497</v>
      </c>
      <c r="K55">
        <f>P$12^2-$B$6^2</f>
        <v>2785.8716</v>
      </c>
      <c r="L55">
        <f t="shared" si="7"/>
        <v>573.657500106842</v>
      </c>
      <c r="M55">
        <f t="shared" si="8"/>
        <v>-91.189065278104</v>
      </c>
      <c r="N55">
        <f t="shared" si="9"/>
        <v>0.1052077113566738</v>
      </c>
      <c r="O55">
        <f t="shared" si="10"/>
        <v>-0.3111244162424417</v>
      </c>
      <c r="P55">
        <f t="shared" si="11"/>
        <v>-0.10360936982072289</v>
      </c>
      <c r="Q55">
        <f t="shared" si="12"/>
        <v>0.01826912735359481</v>
      </c>
      <c r="R55">
        <f>W$12^2-$B$6^2</f>
        <v>1160.0684</v>
      </c>
      <c r="S55">
        <f t="shared" si="13"/>
        <v>573.657500106842</v>
      </c>
      <c r="T55">
        <f t="shared" si="14"/>
        <v>-91.189065278104</v>
      </c>
      <c r="U55">
        <f t="shared" si="15"/>
        <v>0.1265665184893976</v>
      </c>
      <c r="V55">
        <f t="shared" si="16"/>
        <v>-0.6210696875325695</v>
      </c>
      <c r="W55">
        <f t="shared" si="17"/>
        <v>-0.12464368868012173</v>
      </c>
      <c r="X55">
        <f t="shared" si="18"/>
        <v>0.02197804528933173</v>
      </c>
      <c r="Y55">
        <f>AD$12^2-$B$6^2</f>
        <v>407.55377599999997</v>
      </c>
      <c r="Z55">
        <f t="shared" si="19"/>
        <v>573.657500106842</v>
      </c>
      <c r="AA55">
        <f t="shared" si="20"/>
        <v>-91.189065278104</v>
      </c>
      <c r="AB55">
        <f t="shared" si="21"/>
        <v>0.14419005668972137</v>
      </c>
      <c r="AC55">
        <f t="shared" si="22"/>
        <v>-1.551752773288971</v>
      </c>
      <c r="AD55">
        <f t="shared" si="23"/>
        <v>-0.1419994857353074</v>
      </c>
      <c r="AE55">
        <f t="shared" si="24"/>
        <v>0.025038340581861485</v>
      </c>
    </row>
    <row r="56" spans="1:31" ht="12.75">
      <c r="A56">
        <v>175</v>
      </c>
      <c r="B56">
        <f t="shared" si="26"/>
        <v>3.0543261909900763</v>
      </c>
      <c r="C56">
        <f>1/$B$6/SIN($B56)*(D$12-$B$5/PI()*$B56)</f>
        <v>0.3134894329417986</v>
      </c>
      <c r="D56">
        <f t="shared" si="1"/>
        <v>-0.3122965110044076</v>
      </c>
      <c r="E56">
        <f t="shared" si="25"/>
        <v>0.027322404371584782</v>
      </c>
      <c r="F56">
        <f t="shared" si="2"/>
        <v>-0.0012894108131864832</v>
      </c>
      <c r="G56">
        <f t="shared" si="3"/>
        <v>0.0443041692300598</v>
      </c>
      <c r="H56">
        <f t="shared" si="4"/>
        <v>-0.0025768585603052853</v>
      </c>
      <c r="I56">
        <f t="shared" si="5"/>
        <v>-0.04424795804747516</v>
      </c>
      <c r="J56">
        <f t="shared" si="6"/>
        <v>0.04432292850671016</v>
      </c>
      <c r="K56">
        <f>P$12^2-$B$6^2</f>
        <v>2785.8716</v>
      </c>
      <c r="L56">
        <f t="shared" si="7"/>
        <v>580.290476368657</v>
      </c>
      <c r="M56">
        <f t="shared" si="8"/>
        <v>-91.189065278104</v>
      </c>
      <c r="N56">
        <f t="shared" si="9"/>
        <v>0.10460861007050384</v>
      </c>
      <c r="O56">
        <f t="shared" si="10"/>
        <v>-0.3129062489023355</v>
      </c>
      <c r="P56">
        <f t="shared" si="11"/>
        <v>-0.10421054272698271</v>
      </c>
      <c r="Q56">
        <f t="shared" si="12"/>
        <v>0.009117241108494966</v>
      </c>
      <c r="R56">
        <f>W$12^2-$B$6^2</f>
        <v>1160.0684</v>
      </c>
      <c r="S56">
        <f t="shared" si="13"/>
        <v>580.290476368657</v>
      </c>
      <c r="T56">
        <f t="shared" si="14"/>
        <v>-91.189065278104</v>
      </c>
      <c r="U56">
        <f t="shared" si="15"/>
        <v>0.12560468600172497</v>
      </c>
      <c r="V56">
        <f t="shared" si="16"/>
        <v>-0.6258256008793796</v>
      </c>
      <c r="W56">
        <f t="shared" si="17"/>
        <v>-0.12512672225039692</v>
      </c>
      <c r="X56">
        <f t="shared" si="18"/>
        <v>0.010947169701066782</v>
      </c>
      <c r="Y56">
        <f>AD$12^2-$B$6^2</f>
        <v>407.55377599999997</v>
      </c>
      <c r="Z56">
        <f t="shared" si="19"/>
        <v>580.290476368657</v>
      </c>
      <c r="AA56">
        <f t="shared" si="20"/>
        <v>-91.189065278104</v>
      </c>
      <c r="AB56">
        <f t="shared" si="21"/>
        <v>0.1428183923452734</v>
      </c>
      <c r="AC56">
        <f t="shared" si="22"/>
        <v>-1.5666562035514613</v>
      </c>
      <c r="AD56">
        <f t="shared" si="23"/>
        <v>-0.1422749252443481</v>
      </c>
      <c r="AE56">
        <f t="shared" si="24"/>
        <v>0.01244744306287883</v>
      </c>
    </row>
    <row r="57" spans="1:31" ht="12.75">
      <c r="A57">
        <v>179.9999</v>
      </c>
      <c r="B57">
        <f t="shared" si="26"/>
        <v>3.1415909082605413</v>
      </c>
      <c r="C57">
        <f>1/$B$6/SIN($B57)*(D$12-$B$5/PI()*$B57)</f>
        <v>0.3130916912868191</v>
      </c>
      <c r="D57">
        <f t="shared" si="1"/>
        <v>-0.3130916912863422</v>
      </c>
      <c r="E57">
        <f t="shared" si="25"/>
        <v>5.464480873333517E-07</v>
      </c>
      <c r="F57">
        <f t="shared" si="2"/>
        <v>-6.815277231453365E-11</v>
      </c>
      <c r="G57">
        <f t="shared" si="3"/>
        <v>8.872090363883808E-07</v>
      </c>
      <c r="H57">
        <f t="shared" si="4"/>
        <v>6.660430043066093E-11</v>
      </c>
      <c r="I57">
        <f t="shared" si="5"/>
        <v>-8.872090365059785E-07</v>
      </c>
      <c r="J57">
        <f t="shared" si="6"/>
        <v>8.872090390060279E-07</v>
      </c>
      <c r="K57">
        <f>P$12^2-$B$6^2</f>
        <v>2785.8716</v>
      </c>
      <c r="L57">
        <f t="shared" si="7"/>
        <v>582.5070917154497</v>
      </c>
      <c r="M57">
        <f t="shared" si="8"/>
        <v>-91.189065278104</v>
      </c>
      <c r="N57">
        <f t="shared" si="9"/>
        <v>0.1044095406245462</v>
      </c>
      <c r="O57">
        <f t="shared" si="10"/>
        <v>-0.31350284259705985</v>
      </c>
      <c r="P57">
        <f t="shared" si="11"/>
        <v>-0.10440954062438718</v>
      </c>
      <c r="Q57">
        <f t="shared" si="12"/>
        <v>1.8222902543066977E-07</v>
      </c>
      <c r="R57">
        <f>W$12^2-$B$6^2</f>
        <v>1160.0684</v>
      </c>
      <c r="S57">
        <f t="shared" si="13"/>
        <v>582.5070917154497</v>
      </c>
      <c r="T57">
        <f t="shared" si="14"/>
        <v>-91.189065278104</v>
      </c>
      <c r="U57">
        <f t="shared" si="15"/>
        <v>0.1252859693718633</v>
      </c>
      <c r="V57">
        <f t="shared" si="16"/>
        <v>-0.6274176468793704</v>
      </c>
      <c r="W57">
        <f t="shared" si="17"/>
        <v>-0.12528596937167247</v>
      </c>
      <c r="X57">
        <f t="shared" si="18"/>
        <v>2.1866526719880988E-07</v>
      </c>
      <c r="Y57">
        <f>AD$12^2-$B$6^2</f>
        <v>407.55377599999997</v>
      </c>
      <c r="Z57">
        <f t="shared" si="19"/>
        <v>582.5070917154497</v>
      </c>
      <c r="AA57">
        <f t="shared" si="20"/>
        <v>-91.189065278104</v>
      </c>
      <c r="AB57">
        <f t="shared" si="21"/>
        <v>0.14236532568319296</v>
      </c>
      <c r="AC57">
        <f t="shared" si="22"/>
        <v>-1.571641966014087</v>
      </c>
      <c r="AD57">
        <f t="shared" si="23"/>
        <v>-0.14236532568297613</v>
      </c>
      <c r="AE57">
        <f t="shared" si="24"/>
        <v>2.4847436737279404E-07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2001-07-30T15:26:32Z</dcterms:created>
  <dcterms:modified xsi:type="dcterms:W3CDTF">2001-07-31T16:30:06Z</dcterms:modified>
  <cp:category/>
  <cp:version/>
  <cp:contentType/>
  <cp:contentStatus/>
</cp:coreProperties>
</file>